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4" yWindow="65440" windowWidth="12120" windowHeight="8640" activeTab="1"/>
  </bookViews>
  <sheets>
    <sheet name="příjmy" sheetId="1" r:id="rId1"/>
    <sheet name="výdaje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<sst xmlns="http://schemas.openxmlformats.org/spreadsheetml/2006/main" count="131" uniqueCount="112">
  <si>
    <t xml:space="preserve">I.  VLASTNÍ  PŘÍJMY                                                                 </t>
  </si>
  <si>
    <t xml:space="preserve">Třída 1  -  Daňové   příjmy                </t>
  </si>
  <si>
    <t xml:space="preserve">Daň z příjmu fyz.osob ze závislé činnosti     </t>
  </si>
  <si>
    <t>Daň z příjmu fyz.osob ze samostatné výdělečné činnnosti</t>
  </si>
  <si>
    <t xml:space="preserve">Daň z příjmu fyz. osob z kapitálových výnosů    </t>
  </si>
  <si>
    <t xml:space="preserve">Daň z příjmu právnických osob     </t>
  </si>
  <si>
    <t xml:space="preserve">Daň z přidané hodnoty     </t>
  </si>
  <si>
    <t>Poplatek za likvidaci komunálního odpadu</t>
  </si>
  <si>
    <t xml:space="preserve">Poplatek ze psů     </t>
  </si>
  <si>
    <t xml:space="preserve">Správní poplatky     </t>
  </si>
  <si>
    <t xml:space="preserve">Třída 2  -  Nedaňové příjmy </t>
  </si>
  <si>
    <t xml:space="preserve">Průmyslová a ostatní odvětví hospodářství     </t>
  </si>
  <si>
    <t xml:space="preserve">Pitná voda - vodné    </t>
  </si>
  <si>
    <t xml:space="preserve">Služby pro obyvatelsvo     </t>
  </si>
  <si>
    <t>Všeobecná veřejná správa a služby</t>
  </si>
  <si>
    <t xml:space="preserve">Příjmy z poskytnutých služeb a výrobků </t>
  </si>
  <si>
    <t>Příjmy z úroků</t>
  </si>
  <si>
    <t>II. PŘIJATÉ DOTACE – TŘÍDA 4</t>
  </si>
  <si>
    <t xml:space="preserve">Neinv. dotace ze státního rozpočtu      </t>
  </si>
  <si>
    <t xml:space="preserve">Ostatní neinvestiční dotace ÚP – Úřad práce     </t>
  </si>
  <si>
    <t>VÝDAJE</t>
  </si>
  <si>
    <t xml:space="preserve">Skupina   2  -  průmyslová  a ostatní odvětví hospodářství  </t>
  </si>
  <si>
    <t>Skupina 3 – vzdělávání ,kultura,sdělovací prostředky,tělovýchova, bydlení,</t>
  </si>
  <si>
    <t>komunální služby,ochrana život.prostředí,ochrana přírody</t>
  </si>
  <si>
    <t>Skupina 5 – bezpečnost státu a právní ochrana</t>
  </si>
  <si>
    <t>Skupina 6 – všeobecná veřejná správa a služby</t>
  </si>
  <si>
    <t>Základní běžný účet</t>
  </si>
  <si>
    <t>Pokladna</t>
  </si>
  <si>
    <t xml:space="preserve">Sběr a svoz ostatních odpadů </t>
  </si>
  <si>
    <t>Činnost místní správy - platy zam., SP, ZP, materiál, služby, telefon, knihy,</t>
  </si>
  <si>
    <t>FINANCOVÁNÍ</t>
  </si>
  <si>
    <t xml:space="preserve">za kopírování, půjčení strojů, dovoz mater.      </t>
  </si>
  <si>
    <t xml:space="preserve">služby pošt, ost.služby, mikroregiony, plyn, zákonné pojištění, </t>
  </si>
  <si>
    <t xml:space="preserve">Silnice - posypový materiál, pluhování </t>
  </si>
  <si>
    <t>Činnosti knihovnické - odměna</t>
  </si>
  <si>
    <t>Bytové hospodářství - el. energie</t>
  </si>
  <si>
    <t>RS</t>
  </si>
  <si>
    <t>%</t>
  </si>
  <si>
    <t xml:space="preserve">Ostatní náležitosti sdělovacích prostředků - za Naše listy     </t>
  </si>
  <si>
    <t>Příjmy z pronájmu ostatních nemovitostí - Ždírecká hosp.</t>
  </si>
  <si>
    <t>Daň z nemovitostí</t>
  </si>
  <si>
    <t>Rozhlas a televize - poplatek za rozhlas</t>
  </si>
  <si>
    <t>Záležitosti  SPOZ - dárkové balíčky</t>
  </si>
  <si>
    <t>Činnosti knihovnické - internet, poplatek MK</t>
  </si>
  <si>
    <t>Pohřebnictví - nájem hrobových míst</t>
  </si>
  <si>
    <t xml:space="preserve">Sběr a svoz komunálních odpadů - pronájem popelnic    </t>
  </si>
  <si>
    <t>Pitná voda - materiál, el.energie, rozbor, práce hydrant, výměna vodoměru</t>
  </si>
  <si>
    <t>Veřejné osvětlení - el.energie, oprava</t>
  </si>
  <si>
    <t>Komunální služby a územní rozvoj - mater.lepenka,bruska,benzín - stroje</t>
  </si>
  <si>
    <t>Zatupitelstva obcí - odměny, SP, ZP</t>
  </si>
  <si>
    <t>Zemědělství, lesní hospodářství a rybářství</t>
  </si>
  <si>
    <t>Pěstební činnost</t>
  </si>
  <si>
    <t>Komunální služby a územ.rozvoj</t>
  </si>
  <si>
    <t>Využívání a zneškodňování komun. odpadů</t>
  </si>
  <si>
    <t>Bytové hospodářství</t>
  </si>
  <si>
    <t>Příjmy z prodeje zboží</t>
  </si>
  <si>
    <t>Ostatní záležitosti kultury</t>
  </si>
  <si>
    <t>Sběr a svoz komunálních odpadů</t>
  </si>
  <si>
    <t>Péče o vzhled obce - zaměstnanec ÚP, dohoda</t>
  </si>
  <si>
    <t>Požární ochrana - dobrovolná část - hadice, el.energie, nafta, školení, opravy</t>
  </si>
  <si>
    <t>pohonné hmoty, sl.peněž.ústavů,povinné ručení, pokladna</t>
  </si>
  <si>
    <t>navýšení</t>
  </si>
  <si>
    <t>Daň z příjmů práv.osob za obbce</t>
  </si>
  <si>
    <t>Odvod výtěž.z provoz.loterií</t>
  </si>
  <si>
    <t>Přijaté neinvestiční dary</t>
  </si>
  <si>
    <t xml:space="preserve">stav k </t>
  </si>
  <si>
    <t>Provoz veřej. Silniční dopravy</t>
  </si>
  <si>
    <t>Výdaje z finančních operací - úroky, bankovní poplatky, platby daní</t>
  </si>
  <si>
    <t>Skupina   1  -  zemědělství, lesní hospodářství a rybářství</t>
  </si>
  <si>
    <t>Pěstební činnost - les</t>
  </si>
  <si>
    <t>Úpravy drobných vodních toků</t>
  </si>
  <si>
    <t>Odvádění a čist.odp.vod, nak. S kal</t>
  </si>
  <si>
    <t>Pohřebnictví</t>
  </si>
  <si>
    <t>od 31.10.2008</t>
  </si>
  <si>
    <t>Správa v lesním hospodářství</t>
  </si>
  <si>
    <t>Příjmy celkem  Kč</t>
  </si>
  <si>
    <t>Podnik. a restrukt. v zeměd.a potrav.- pronájem pozemků</t>
  </si>
  <si>
    <t xml:space="preserve">Výdaje celkem </t>
  </si>
  <si>
    <t>Ostatní zájmová činnost a rekreace - spolky dotace</t>
  </si>
  <si>
    <t>Splátka úvěru - dlouhodobý</t>
  </si>
  <si>
    <t>Výdaje celkem i s financováním</t>
  </si>
  <si>
    <t>Daň z příjmů práv.osob za obce</t>
  </si>
  <si>
    <t>0</t>
  </si>
  <si>
    <t>Platby daní a poplatků SR (daň z příjmů PO za obec)</t>
  </si>
  <si>
    <t>Odvod z výherních HP</t>
  </si>
  <si>
    <t>Účet v ČNB</t>
  </si>
  <si>
    <t>celkem oba bankovní účty</t>
  </si>
  <si>
    <t>Daňové příjmy celkem</t>
  </si>
  <si>
    <t>Nedaňové příjmy celkem</t>
  </si>
  <si>
    <t>Přijaté dotace celkem</t>
  </si>
  <si>
    <t>Skupina 1 celkem</t>
  </si>
  <si>
    <t>Skupina 2 celkem</t>
  </si>
  <si>
    <t>Skupina 3 celkem</t>
  </si>
  <si>
    <t>Skupina 5 celkem</t>
  </si>
  <si>
    <t>Skupina 6 celkem</t>
  </si>
  <si>
    <t>Splátky půjčených prostředků od obyvatelstva</t>
  </si>
  <si>
    <t>rozdíl</t>
  </si>
  <si>
    <t>stav k</t>
  </si>
  <si>
    <t>Územní plánování</t>
  </si>
  <si>
    <t>Splátky půjčených prostředků od OPS</t>
  </si>
  <si>
    <t>Neinv.přijaté transfery z VPS SR (volby EP)</t>
  </si>
  <si>
    <t>Volby do Evropského parlamentu</t>
  </si>
  <si>
    <t>Investiční přijaté dotace od krajů</t>
  </si>
  <si>
    <t>Kanalizace</t>
  </si>
  <si>
    <t>Rozbor hospodaření obce Ždírec ke dni 30.11.2014</t>
  </si>
  <si>
    <t>Stav k 30.11.2014</t>
  </si>
  <si>
    <t>*******</t>
  </si>
  <si>
    <t>Neinv.přijaté transfery od krajů</t>
  </si>
  <si>
    <t>496,7</t>
  </si>
  <si>
    <t>Bezpočnost silničního provozu</t>
  </si>
  <si>
    <t>Volby do Zastupitelstev ÚSC</t>
  </si>
  <si>
    <t>Ostatní činnosti (úhrady sankcí jiným rozpočtům)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</si>
</sst>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mmm/yyyy"/>
    <numFmt numFmtId="170" formatCode="[$-405]d\.\ mmmm\ yyyy"/>
  </numFmts>
  <fonts count="126"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u val="single"/>
      <sz val="11"/>
      <name val="Times New Roman CE"/>
      <family val="1"/>
    </font>
    <font>
      <b/>
      <sz val="10"/>
      <name val="Arial CE"/>
      <family val="2"/>
    </font>
    <font>
      <sz val="10"/>
      <name val="Times New Roman CE"/>
      <family val="1"/>
    </font>
    <font>
      <u val="singleAccounting"/>
      <sz val="16"/>
      <name val="Arial CE"/>
      <family val="2"/>
    </font>
    <font>
      <sz val="10"/>
      <color indexed="55"/>
      <name val="Arial CE"/>
      <family val="2"/>
    </font>
    <font>
      <u val="singleAccounting"/>
      <sz val="11"/>
      <name val="Arial CE"/>
      <family val="2"/>
    </font>
    <font>
      <b/>
      <u val="singleAccounting"/>
      <sz val="11"/>
      <name val="Arial CE"/>
      <family val="2"/>
    </font>
    <font>
      <b/>
      <sz val="11"/>
      <name val="Times New Roman CE"/>
      <family val="1"/>
    </font>
    <font>
      <b/>
      <sz val="11"/>
      <name val="Arial CE"/>
      <family val="2"/>
    </font>
    <font>
      <b/>
      <u val="double"/>
      <sz val="11"/>
      <name val="Times New Roman CE"/>
      <family val="1"/>
    </font>
    <font>
      <sz val="12"/>
      <name val="Arial CE"/>
      <family val="2"/>
    </font>
    <font>
      <b/>
      <i/>
      <sz val="11"/>
      <name val="Times New Roman CE"/>
      <family val="1"/>
    </font>
    <font>
      <u val="single"/>
      <sz val="11"/>
      <name val="Times New Roman CE"/>
      <family val="1"/>
    </font>
    <font>
      <sz val="11"/>
      <color indexed="55"/>
      <name val="Arial CE"/>
      <family val="2"/>
    </font>
    <font>
      <u val="singleAccounting"/>
      <sz val="16"/>
      <color indexed="8"/>
      <name val="Arial CE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b/>
      <i/>
      <sz val="12"/>
      <name val="Arial CE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Accounting"/>
      <sz val="16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sz val="10"/>
      <color indexed="30"/>
      <name val="Arial CE"/>
      <family val="2"/>
    </font>
    <font>
      <b/>
      <sz val="11"/>
      <color indexed="8"/>
      <name val="Times New Roman CE"/>
      <family val="1"/>
    </font>
    <font>
      <b/>
      <sz val="12"/>
      <color indexed="8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u val="singleAccounting"/>
      <sz val="10"/>
      <color indexed="10"/>
      <name val="Arial CE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 CE"/>
      <family val="1"/>
    </font>
    <font>
      <b/>
      <sz val="11"/>
      <color indexed="10"/>
      <name val="Arial CE"/>
      <family val="2"/>
    </font>
    <font>
      <u val="singleAccounting"/>
      <sz val="16"/>
      <color indexed="30"/>
      <name val="Arial CE"/>
      <family val="2"/>
    </font>
    <font>
      <sz val="11"/>
      <color indexed="30"/>
      <name val="Arial CE"/>
      <family val="2"/>
    </font>
    <font>
      <b/>
      <sz val="11"/>
      <color indexed="30"/>
      <name val="Arial CE"/>
      <family val="2"/>
    </font>
    <font>
      <u val="singleAccounting"/>
      <sz val="10"/>
      <color indexed="30"/>
      <name val="Arial CE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Times New Roman CE"/>
      <family val="1"/>
    </font>
    <font>
      <b/>
      <i/>
      <sz val="12"/>
      <color indexed="3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30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color indexed="3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30"/>
      <name val="Arial CE"/>
      <family val="2"/>
    </font>
    <font>
      <b/>
      <i/>
      <sz val="12"/>
      <color indexed="10"/>
      <name val="Arial CE"/>
      <family val="2"/>
    </font>
    <font>
      <b/>
      <sz val="10"/>
      <color indexed="10"/>
      <name val="Arial CE"/>
      <family val="0"/>
    </font>
    <font>
      <b/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Accounting"/>
      <sz val="16"/>
      <color rgb="FFFF0000"/>
      <name val="Arial CE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  <font>
      <sz val="10"/>
      <color rgb="FF0070C0"/>
      <name val="Arial CE"/>
      <family val="2"/>
    </font>
    <font>
      <b/>
      <sz val="11"/>
      <color theme="1"/>
      <name val="Times New Roman CE"/>
      <family val="1"/>
    </font>
    <font>
      <b/>
      <sz val="12"/>
      <color theme="1"/>
      <name val="Arial CE"/>
      <family val="2"/>
    </font>
    <font>
      <b/>
      <sz val="10"/>
      <color theme="1"/>
      <name val="Arial"/>
      <family val="2"/>
    </font>
    <font>
      <b/>
      <sz val="10"/>
      <color theme="1"/>
      <name val="Arial CE"/>
      <family val="2"/>
    </font>
    <font>
      <b/>
      <sz val="11"/>
      <color theme="1"/>
      <name val="Arial CE"/>
      <family val="2"/>
    </font>
    <font>
      <u val="singleAccounting"/>
      <sz val="10"/>
      <color rgb="FFFF0000"/>
      <name val="Arial CE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 CE"/>
      <family val="1"/>
    </font>
    <font>
      <b/>
      <sz val="11"/>
      <color rgb="FFFF0000"/>
      <name val="Arial CE"/>
      <family val="2"/>
    </font>
    <font>
      <u val="singleAccounting"/>
      <sz val="16"/>
      <color rgb="FF0070C0"/>
      <name val="Arial CE"/>
      <family val="2"/>
    </font>
    <font>
      <sz val="11"/>
      <color rgb="FF0070C0"/>
      <name val="Arial CE"/>
      <family val="2"/>
    </font>
    <font>
      <b/>
      <sz val="11"/>
      <color rgb="FF0070C0"/>
      <name val="Arial CE"/>
      <family val="2"/>
    </font>
    <font>
      <u val="singleAccounting"/>
      <sz val="10"/>
      <color rgb="FF0070C0"/>
      <name val="Arial CE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Times New Roman CE"/>
      <family val="1"/>
    </font>
    <font>
      <b/>
      <i/>
      <sz val="12"/>
      <color rgb="FF0070C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rgb="FF0070C0"/>
      <name val="Times New Roman CE"/>
      <family val="1"/>
    </font>
    <font>
      <b/>
      <i/>
      <sz val="12"/>
      <color rgb="FFFF0000"/>
      <name val="Times New Roman CE"/>
      <family val="1"/>
    </font>
    <font>
      <b/>
      <i/>
      <sz val="12"/>
      <color rgb="FF0070C0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0070C0"/>
      <name val="Arial CE"/>
      <family val="2"/>
    </font>
    <font>
      <b/>
      <i/>
      <sz val="12"/>
      <color rgb="FFFF0000"/>
      <name val="Arial CE"/>
      <family val="2"/>
    </font>
    <font>
      <b/>
      <sz val="10"/>
      <color rgb="FFFF0000"/>
      <name val="Arial CE"/>
      <family val="0"/>
    </font>
    <font>
      <b/>
      <sz val="10"/>
      <color rgb="FF0070C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164" fontId="8" fillId="0" borderId="0" xfId="38" applyNumberFormat="1" applyFont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/>
    </xf>
    <xf numFmtId="164" fontId="0" fillId="0" borderId="0" xfId="38" applyNumberFormat="1" applyFont="1" applyAlignment="1">
      <alignment horizontal="right"/>
    </xf>
    <xf numFmtId="4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49" fontId="3" fillId="33" borderId="1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right" vertical="center"/>
    </xf>
    <xf numFmtId="164" fontId="3" fillId="33" borderId="12" xfId="38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3" fillId="33" borderId="12" xfId="0" applyNumberFormat="1" applyFont="1" applyFill="1" applyBorder="1" applyAlignment="1">
      <alignment horizontal="right"/>
    </xf>
    <xf numFmtId="164" fontId="12" fillId="33" borderId="12" xfId="0" applyNumberFormat="1" applyFont="1" applyFill="1" applyBorder="1" applyAlignment="1">
      <alignment horizontal="right"/>
    </xf>
    <xf numFmtId="164" fontId="17" fillId="0" borderId="0" xfId="38" applyNumberFormat="1" applyFont="1" applyAlignment="1">
      <alignment horizontal="right"/>
    </xf>
    <xf numFmtId="0" fontId="3" fillId="33" borderId="0" xfId="0" applyFont="1" applyFill="1" applyAlignment="1">
      <alignment/>
    </xf>
    <xf numFmtId="44" fontId="3" fillId="0" borderId="0" xfId="0" applyNumberFormat="1" applyFont="1" applyAlignment="1">
      <alignment/>
    </xf>
    <xf numFmtId="44" fontId="11" fillId="0" borderId="0" xfId="0" applyNumberFormat="1" applyFont="1" applyAlignment="1">
      <alignment horizontal="right"/>
    </xf>
    <xf numFmtId="44" fontId="93" fillId="0" borderId="0" xfId="0" applyNumberFormat="1" applyFont="1" applyFill="1" applyAlignment="1">
      <alignment horizontal="center" vertical="center"/>
    </xf>
    <xf numFmtId="44" fontId="94" fillId="0" borderId="0" xfId="0" applyNumberFormat="1" applyFont="1" applyAlignment="1">
      <alignment/>
    </xf>
    <xf numFmtId="0" fontId="95" fillId="0" borderId="0" xfId="0" applyFont="1" applyAlignment="1">
      <alignment/>
    </xf>
    <xf numFmtId="44" fontId="95" fillId="0" borderId="0" xfId="0" applyNumberFormat="1" applyFont="1" applyAlignment="1">
      <alignment/>
    </xf>
    <xf numFmtId="44" fontId="94" fillId="0" borderId="0" xfId="0" applyNumberFormat="1" applyFont="1" applyAlignment="1">
      <alignment horizontal="center"/>
    </xf>
    <xf numFmtId="14" fontId="9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9" fontId="19" fillId="33" borderId="11" xfId="0" applyNumberFormat="1" applyFont="1" applyFill="1" applyBorder="1" applyAlignment="1">
      <alignment horizontal="right"/>
    </xf>
    <xf numFmtId="44" fontId="19" fillId="0" borderId="0" xfId="0" applyNumberFormat="1" applyFont="1" applyAlignment="1">
      <alignment horizontal="center"/>
    </xf>
    <xf numFmtId="164" fontId="19" fillId="33" borderId="12" xfId="38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96" fillId="0" borderId="0" xfId="0" applyFont="1" applyAlignment="1">
      <alignment/>
    </xf>
    <xf numFmtId="164" fontId="19" fillId="23" borderId="12" xfId="38" applyNumberFormat="1" applyFont="1" applyFill="1" applyBorder="1" applyAlignment="1">
      <alignment horizontal="right"/>
    </xf>
    <xf numFmtId="164" fontId="0" fillId="23" borderId="0" xfId="38" applyNumberFormat="1" applyFont="1" applyFill="1" applyAlignment="1">
      <alignment horizontal="right"/>
    </xf>
    <xf numFmtId="164" fontId="21" fillId="23" borderId="0" xfId="0" applyNumberFormat="1" applyFont="1" applyFill="1" applyBorder="1" applyAlignment="1">
      <alignment horizontal="right"/>
    </xf>
    <xf numFmtId="164" fontId="5" fillId="23" borderId="0" xfId="0" applyNumberFormat="1" applyFont="1" applyFill="1" applyBorder="1" applyAlignment="1">
      <alignment horizontal="right"/>
    </xf>
    <xf numFmtId="0" fontId="6" fillId="23" borderId="0" xfId="0" applyFont="1" applyFill="1" applyAlignment="1">
      <alignment/>
    </xf>
    <xf numFmtId="0" fontId="97" fillId="0" borderId="0" xfId="0" applyFont="1" applyBorder="1" applyAlignment="1">
      <alignment/>
    </xf>
    <xf numFmtId="0" fontId="98" fillId="0" borderId="0" xfId="0" applyFont="1" applyAlignment="1">
      <alignment/>
    </xf>
    <xf numFmtId="44" fontId="99" fillId="0" borderId="0" xfId="0" applyNumberFormat="1" applyFont="1" applyAlignment="1">
      <alignment horizontal="center"/>
    </xf>
    <xf numFmtId="164" fontId="99" fillId="23" borderId="12" xfId="0" applyNumberFormat="1" applyFont="1" applyFill="1" applyBorder="1" applyAlignment="1">
      <alignment horizontal="right"/>
    </xf>
    <xf numFmtId="0" fontId="100" fillId="0" borderId="0" xfId="0" applyFont="1" applyAlignment="1">
      <alignment/>
    </xf>
    <xf numFmtId="0" fontId="97" fillId="0" borderId="0" xfId="0" applyFont="1" applyAlignment="1">
      <alignment/>
    </xf>
    <xf numFmtId="0" fontId="101" fillId="0" borderId="0" xfId="0" applyFont="1" applyAlignment="1">
      <alignment/>
    </xf>
    <xf numFmtId="44" fontId="101" fillId="0" borderId="0" xfId="0" applyNumberFormat="1" applyFont="1" applyAlignment="1">
      <alignment/>
    </xf>
    <xf numFmtId="164" fontId="101" fillId="33" borderId="12" xfId="0" applyNumberFormat="1" applyFont="1" applyFill="1" applyBorder="1" applyAlignment="1">
      <alignment horizontal="right"/>
    </xf>
    <xf numFmtId="0" fontId="102" fillId="0" borderId="0" xfId="0" applyFont="1" applyFill="1" applyAlignment="1">
      <alignment horizontal="center" vertical="center"/>
    </xf>
    <xf numFmtId="0" fontId="95" fillId="0" borderId="0" xfId="0" applyFont="1" applyAlignment="1">
      <alignment horizontal="center"/>
    </xf>
    <xf numFmtId="14" fontId="103" fillId="0" borderId="0" xfId="0" applyNumberFormat="1" applyFont="1" applyAlignment="1">
      <alignment horizontal="center"/>
    </xf>
    <xf numFmtId="44" fontId="103" fillId="0" borderId="0" xfId="0" applyNumberFormat="1" applyFont="1" applyAlignment="1">
      <alignment horizontal="center"/>
    </xf>
    <xf numFmtId="0" fontId="103" fillId="0" borderId="0" xfId="0" applyFont="1" applyAlignment="1">
      <alignment/>
    </xf>
    <xf numFmtId="44" fontId="103" fillId="0" borderId="0" xfId="0" applyNumberFormat="1" applyFont="1" applyAlignment="1">
      <alignment/>
    </xf>
    <xf numFmtId="14" fontId="104" fillId="0" borderId="0" xfId="0" applyNumberFormat="1" applyFont="1" applyAlignment="1">
      <alignment horizontal="center"/>
    </xf>
    <xf numFmtId="0" fontId="94" fillId="0" borderId="0" xfId="0" applyFont="1" applyAlignment="1">
      <alignment/>
    </xf>
    <xf numFmtId="44" fontId="105" fillId="0" borderId="0" xfId="0" applyNumberFormat="1" applyFont="1" applyAlignment="1">
      <alignment/>
    </xf>
    <xf numFmtId="44" fontId="106" fillId="0" borderId="0" xfId="0" applyNumberFormat="1" applyFont="1" applyAlignment="1">
      <alignment/>
    </xf>
    <xf numFmtId="44" fontId="107" fillId="0" borderId="0" xfId="0" applyNumberFormat="1" applyFont="1" applyAlignment="1">
      <alignment/>
    </xf>
    <xf numFmtId="44" fontId="11" fillId="0" borderId="0" xfId="38" applyFont="1" applyAlignment="1">
      <alignment horizontal="right"/>
    </xf>
    <xf numFmtId="164" fontId="12" fillId="0" borderId="0" xfId="38" applyNumberFormat="1" applyFont="1" applyAlignment="1">
      <alignment horizontal="right"/>
    </xf>
    <xf numFmtId="44" fontId="11" fillId="0" borderId="13" xfId="38" applyFont="1" applyBorder="1" applyAlignment="1">
      <alignment horizontal="right"/>
    </xf>
    <xf numFmtId="44" fontId="2" fillId="0" borderId="13" xfId="38" applyNumberFormat="1" applyFont="1" applyBorder="1" applyAlignment="1">
      <alignment/>
    </xf>
    <xf numFmtId="44" fontId="12" fillId="0" borderId="0" xfId="0" applyNumberFormat="1" applyFont="1" applyAlignment="1">
      <alignment/>
    </xf>
    <xf numFmtId="44" fontId="108" fillId="0" borderId="0" xfId="0" applyNumberFormat="1" applyFont="1" applyFill="1" applyAlignment="1">
      <alignment horizontal="center" vertical="center"/>
    </xf>
    <xf numFmtId="44" fontId="96" fillId="0" borderId="0" xfId="0" applyNumberFormat="1" applyFont="1" applyAlignment="1">
      <alignment horizontal="center"/>
    </xf>
    <xf numFmtId="14" fontId="109" fillId="0" borderId="0" xfId="0" applyNumberFormat="1" applyFont="1" applyAlignment="1">
      <alignment horizontal="center"/>
    </xf>
    <xf numFmtId="0" fontId="109" fillId="0" borderId="0" xfId="0" applyFont="1" applyAlignment="1">
      <alignment/>
    </xf>
    <xf numFmtId="44" fontId="109" fillId="0" borderId="0" xfId="0" applyNumberFormat="1" applyFont="1" applyAlignment="1">
      <alignment/>
    </xf>
    <xf numFmtId="44" fontId="110" fillId="0" borderId="0" xfId="0" applyNumberFormat="1" applyFont="1" applyAlignment="1">
      <alignment/>
    </xf>
    <xf numFmtId="44" fontId="96" fillId="0" borderId="0" xfId="0" applyNumberFormat="1" applyFont="1" applyAlignment="1">
      <alignment/>
    </xf>
    <xf numFmtId="0" fontId="111" fillId="0" borderId="0" xfId="0" applyFont="1" applyFill="1" applyAlignment="1">
      <alignment horizontal="center" vertical="center"/>
    </xf>
    <xf numFmtId="0" fontId="109" fillId="0" borderId="0" xfId="0" applyFont="1" applyAlignment="1">
      <alignment horizontal="center"/>
    </xf>
    <xf numFmtId="14" fontId="112" fillId="0" borderId="0" xfId="0" applyNumberFormat="1" applyFont="1" applyAlignment="1">
      <alignment horizontal="center"/>
    </xf>
    <xf numFmtId="44" fontId="112" fillId="0" borderId="0" xfId="0" applyNumberFormat="1" applyFont="1" applyAlignment="1">
      <alignment horizontal="center"/>
    </xf>
    <xf numFmtId="0" fontId="112" fillId="0" borderId="0" xfId="0" applyFont="1" applyAlignment="1">
      <alignment/>
    </xf>
    <xf numFmtId="44" fontId="112" fillId="0" borderId="0" xfId="0" applyNumberFormat="1" applyFont="1" applyAlignment="1">
      <alignment/>
    </xf>
    <xf numFmtId="14" fontId="113" fillId="0" borderId="0" xfId="0" applyNumberFormat="1" applyFont="1" applyAlignment="1">
      <alignment horizontal="center"/>
    </xf>
    <xf numFmtId="44" fontId="114" fillId="0" borderId="0" xfId="0" applyNumberFormat="1" applyFont="1" applyAlignment="1">
      <alignment/>
    </xf>
    <xf numFmtId="44" fontId="115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44" fontId="22" fillId="0" borderId="0" xfId="0" applyNumberFormat="1" applyFont="1" applyAlignment="1">
      <alignment horizontal="left"/>
    </xf>
    <xf numFmtId="44" fontId="116" fillId="0" borderId="0" xfId="0" applyNumberFormat="1" applyFont="1" applyAlignment="1">
      <alignment/>
    </xf>
    <xf numFmtId="44" fontId="117" fillId="0" borderId="0" xfId="0" applyNumberFormat="1" applyFont="1" applyAlignment="1">
      <alignment/>
    </xf>
    <xf numFmtId="164" fontId="22" fillId="33" borderId="12" xfId="38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4" fontId="23" fillId="0" borderId="0" xfId="0" applyNumberFormat="1" applyFont="1" applyAlignment="1">
      <alignment horizontal="left"/>
    </xf>
    <xf numFmtId="44" fontId="118" fillId="0" borderId="0" xfId="0" applyNumberFormat="1" applyFont="1" applyAlignment="1">
      <alignment horizontal="left"/>
    </xf>
    <xf numFmtId="44" fontId="119" fillId="0" borderId="0" xfId="0" applyNumberFormat="1" applyFont="1" applyAlignment="1">
      <alignment horizontal="left"/>
    </xf>
    <xf numFmtId="164" fontId="24" fillId="33" borderId="12" xfId="38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164" fontId="24" fillId="33" borderId="12" xfId="0" applyNumberFormat="1" applyFont="1" applyFill="1" applyBorder="1" applyAlignment="1">
      <alignment horizontal="right"/>
    </xf>
    <xf numFmtId="44" fontId="25" fillId="0" borderId="0" xfId="0" applyNumberFormat="1" applyFont="1" applyAlignment="1">
      <alignment horizontal="center"/>
    </xf>
    <xf numFmtId="44" fontId="120" fillId="0" borderId="0" xfId="0" applyNumberFormat="1" applyFont="1" applyAlignment="1">
      <alignment/>
    </xf>
    <xf numFmtId="44" fontId="121" fillId="0" borderId="0" xfId="0" applyNumberFormat="1" applyFont="1" applyAlignment="1">
      <alignment/>
    </xf>
    <xf numFmtId="164" fontId="25" fillId="33" borderId="12" xfId="38" applyNumberFormat="1" applyFont="1" applyFill="1" applyBorder="1" applyAlignment="1">
      <alignment horizontal="right"/>
    </xf>
    <xf numFmtId="44" fontId="122" fillId="0" borderId="0" xfId="0" applyNumberFormat="1" applyFont="1" applyAlignment="1">
      <alignment/>
    </xf>
    <xf numFmtId="44" fontId="123" fillId="0" borderId="0" xfId="0" applyNumberFormat="1" applyFont="1" applyAlignment="1">
      <alignment/>
    </xf>
    <xf numFmtId="164" fontId="24" fillId="23" borderId="0" xfId="38" applyNumberFormat="1" applyFont="1" applyFill="1" applyAlignment="1">
      <alignment horizontal="right"/>
    </xf>
    <xf numFmtId="164" fontId="25" fillId="23" borderId="12" xfId="38" applyNumberFormat="1" applyFont="1" applyFill="1" applyBorder="1" applyAlignment="1">
      <alignment horizontal="right"/>
    </xf>
    <xf numFmtId="44" fontId="120" fillId="0" borderId="0" xfId="0" applyNumberFormat="1" applyFont="1" applyAlignment="1">
      <alignment horizontal="center"/>
    </xf>
    <xf numFmtId="44" fontId="121" fillId="0" borderId="0" xfId="0" applyNumberFormat="1" applyFont="1" applyAlignment="1">
      <alignment horizontal="center"/>
    </xf>
    <xf numFmtId="49" fontId="25" fillId="33" borderId="11" xfId="0" applyNumberFormat="1" applyFont="1" applyFill="1" applyBorder="1" applyAlignment="1">
      <alignment horizontal="right"/>
    </xf>
    <xf numFmtId="164" fontId="19" fillId="23" borderId="11" xfId="38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44" fontId="2" fillId="0" borderId="0" xfId="0" applyNumberFormat="1" applyFont="1" applyAlignment="1">
      <alignment horizontal="right"/>
    </xf>
    <xf numFmtId="44" fontId="11" fillId="0" borderId="0" xfId="38" applyNumberFormat="1" applyFont="1" applyAlignment="1">
      <alignment/>
    </xf>
    <xf numFmtId="0" fontId="124" fillId="0" borderId="0" xfId="0" applyFont="1" applyAlignment="1">
      <alignment horizontal="center"/>
    </xf>
    <xf numFmtId="44" fontId="124" fillId="0" borderId="0" xfId="38" applyFont="1" applyAlignment="1">
      <alignment/>
    </xf>
    <xf numFmtId="44" fontId="124" fillId="0" borderId="13" xfId="0" applyNumberFormat="1" applyFont="1" applyBorder="1" applyAlignment="1">
      <alignment/>
    </xf>
    <xf numFmtId="44" fontId="124" fillId="0" borderId="0" xfId="0" applyNumberFormat="1" applyFont="1" applyAlignment="1">
      <alignment/>
    </xf>
    <xf numFmtId="14" fontId="124" fillId="0" borderId="0" xfId="0" applyNumberFormat="1" applyFont="1" applyAlignment="1">
      <alignment horizontal="center"/>
    </xf>
    <xf numFmtId="44" fontId="2" fillId="0" borderId="0" xfId="0" applyNumberFormat="1" applyFont="1" applyAlignment="1">
      <alignment/>
    </xf>
    <xf numFmtId="44" fontId="2" fillId="0" borderId="13" xfId="0" applyNumberFormat="1" applyFont="1" applyBorder="1" applyAlignment="1">
      <alignment/>
    </xf>
    <xf numFmtId="44" fontId="11" fillId="0" borderId="0" xfId="0" applyNumberFormat="1" applyFont="1" applyAlignment="1">
      <alignment/>
    </xf>
    <xf numFmtId="0" fontId="125" fillId="0" borderId="0" xfId="0" applyFont="1" applyAlignment="1">
      <alignment horizontal="center"/>
    </xf>
    <xf numFmtId="164" fontId="5" fillId="0" borderId="0" xfId="38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4" fillId="0" borderId="0" xfId="0" applyFont="1" applyAlignment="1">
      <alignment horizontal="center"/>
    </xf>
    <xf numFmtId="44" fontId="125" fillId="0" borderId="0" xfId="38" applyFont="1" applyAlignment="1">
      <alignment/>
    </xf>
    <xf numFmtId="44" fontId="125" fillId="0" borderId="13" xfId="0" applyNumberFormat="1" applyFont="1" applyBorder="1" applyAlignment="1">
      <alignment/>
    </xf>
    <xf numFmtId="44" fontId="125" fillId="0" borderId="0" xfId="0" applyNumberFormat="1" applyFont="1" applyAlignment="1">
      <alignment/>
    </xf>
    <xf numFmtId="14" fontId="125" fillId="0" borderId="0" xfId="0" applyNumberFormat="1" applyFont="1" applyAlignment="1">
      <alignment horizontal="center"/>
    </xf>
    <xf numFmtId="164" fontId="25" fillId="33" borderId="10" xfId="38" applyNumberFormat="1" applyFont="1" applyFill="1" applyBorder="1" applyAlignment="1">
      <alignment horizontal="right"/>
    </xf>
    <xf numFmtId="164" fontId="19" fillId="23" borderId="0" xfId="38" applyNumberFormat="1" applyFont="1" applyFill="1" applyBorder="1" applyAlignment="1">
      <alignment horizontal="right"/>
    </xf>
    <xf numFmtId="49" fontId="20" fillId="23" borderId="0" xfId="0" applyNumberFormat="1" applyFont="1" applyFill="1" applyBorder="1" applyAlignment="1">
      <alignment horizontal="right"/>
    </xf>
    <xf numFmtId="164" fontId="3" fillId="33" borderId="10" xfId="38" applyNumberFormat="1" applyFont="1" applyFill="1" applyBorder="1" applyAlignment="1">
      <alignment horizontal="right"/>
    </xf>
    <xf numFmtId="164" fontId="3" fillId="33" borderId="11" xfId="38" applyNumberFormat="1" applyFont="1" applyFill="1" applyBorder="1" applyAlignment="1">
      <alignment horizontal="right"/>
    </xf>
    <xf numFmtId="164" fontId="3" fillId="33" borderId="0" xfId="38" applyNumberFormat="1" applyFont="1" applyFill="1" applyBorder="1" applyAlignment="1">
      <alignment horizontal="right"/>
    </xf>
    <xf numFmtId="44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G68" sqref="G68"/>
    </sheetView>
  </sheetViews>
  <sheetFormatPr defaultColWidth="9.00390625" defaultRowHeight="12.75"/>
  <cols>
    <col min="1" max="1" width="2.00390625" style="1" customWidth="1"/>
    <col min="2" max="2" width="50.875" style="2" bestFit="1" customWidth="1"/>
    <col min="3" max="3" width="16.00390625" style="2" hidden="1" customWidth="1"/>
    <col min="4" max="4" width="18.125" style="2" bestFit="1" customWidth="1"/>
    <col min="5" max="5" width="18.125" style="86" bestFit="1" customWidth="1"/>
    <col min="6" max="6" width="17.875" style="39" hidden="1" customWidth="1"/>
    <col min="7" max="7" width="17.875" style="39" customWidth="1"/>
    <col min="8" max="8" width="8.25390625" style="10" bestFit="1" customWidth="1"/>
    <col min="10" max="10" width="17.00390625" style="0" customWidth="1"/>
  </cols>
  <sheetData>
    <row r="1" spans="1:8" ht="24">
      <c r="A1" s="148" t="s">
        <v>104</v>
      </c>
      <c r="B1" s="148"/>
      <c r="C1" s="148"/>
      <c r="D1" s="148"/>
      <c r="E1" s="148"/>
      <c r="F1" s="148"/>
      <c r="G1" s="148"/>
      <c r="H1" s="148"/>
    </row>
    <row r="2" spans="1:8" ht="13.5" customHeight="1">
      <c r="A2" s="9"/>
      <c r="B2" s="9"/>
      <c r="C2" s="9"/>
      <c r="D2" s="9"/>
      <c r="E2" s="80"/>
      <c r="F2" s="38"/>
      <c r="G2" s="38"/>
      <c r="H2" s="9"/>
    </row>
    <row r="3" spans="3:8" ht="17.25" customHeight="1">
      <c r="C3" s="22" t="s">
        <v>61</v>
      </c>
      <c r="D3" s="22"/>
      <c r="E3" s="81" t="s">
        <v>65</v>
      </c>
      <c r="F3" s="42" t="s">
        <v>65</v>
      </c>
      <c r="G3" s="42" t="s">
        <v>65</v>
      </c>
      <c r="H3" s="24" t="s">
        <v>36</v>
      </c>
    </row>
    <row r="4" spans="1:8" s="3" customFormat="1" ht="13.5">
      <c r="A4" s="13" t="s">
        <v>0</v>
      </c>
      <c r="C4" s="23" t="s">
        <v>73</v>
      </c>
      <c r="D4" s="23" t="s">
        <v>61</v>
      </c>
      <c r="E4" s="82">
        <v>41912</v>
      </c>
      <c r="F4" s="43">
        <v>41911</v>
      </c>
      <c r="G4" s="43">
        <v>41973</v>
      </c>
      <c r="H4" s="26" t="s">
        <v>37</v>
      </c>
    </row>
    <row r="5" spans="1:8" s="3" customFormat="1" ht="14.25">
      <c r="A5" s="25" t="s">
        <v>1</v>
      </c>
      <c r="B5" s="2"/>
      <c r="E5" s="83"/>
      <c r="F5" s="40"/>
      <c r="G5" s="40"/>
      <c r="H5" s="35"/>
    </row>
    <row r="6" spans="1:8" s="3" customFormat="1" ht="13.5" customHeight="1">
      <c r="A6" s="27"/>
      <c r="B6" s="4" t="s">
        <v>2</v>
      </c>
      <c r="C6" s="21">
        <f>F6-E6</f>
        <v>0</v>
      </c>
      <c r="D6" s="21">
        <f>G6-E6</f>
        <v>143540</v>
      </c>
      <c r="E6" s="84">
        <v>666578.41</v>
      </c>
      <c r="F6" s="41">
        <v>666578.41</v>
      </c>
      <c r="G6" s="41">
        <v>810118.41</v>
      </c>
      <c r="H6" s="28">
        <v>104.7</v>
      </c>
    </row>
    <row r="7" spans="1:8" s="3" customFormat="1" ht="13.5" customHeight="1">
      <c r="A7" s="29"/>
      <c r="B7" s="4" t="s">
        <v>3</v>
      </c>
      <c r="C7" s="21">
        <f>F7-E7</f>
        <v>0</v>
      </c>
      <c r="D7" s="21">
        <f aca="true" t="shared" si="0" ref="D7:D18">G7-E7</f>
        <v>1474</v>
      </c>
      <c r="E7" s="84">
        <v>34088.42</v>
      </c>
      <c r="F7" s="41">
        <v>34088.42</v>
      </c>
      <c r="G7" s="41">
        <v>35562.42</v>
      </c>
      <c r="H7" s="28">
        <v>44.5</v>
      </c>
    </row>
    <row r="8" spans="1:8" s="3" customFormat="1" ht="13.5" customHeight="1">
      <c r="A8" s="29"/>
      <c r="B8" s="4" t="s">
        <v>4</v>
      </c>
      <c r="C8" s="21">
        <f>F8-E8</f>
        <v>0</v>
      </c>
      <c r="D8" s="21">
        <f t="shared" si="0"/>
        <v>16257</v>
      </c>
      <c r="E8" s="84">
        <v>80946.86</v>
      </c>
      <c r="F8" s="41">
        <v>80946.86</v>
      </c>
      <c r="G8" s="41">
        <v>97203.86</v>
      </c>
      <c r="H8" s="28">
        <v>108</v>
      </c>
    </row>
    <row r="9" spans="1:8" s="3" customFormat="1" ht="13.5" customHeight="1">
      <c r="A9" s="29"/>
      <c r="B9" s="4" t="s">
        <v>5</v>
      </c>
      <c r="C9" s="21">
        <f>F9-E9</f>
        <v>0</v>
      </c>
      <c r="D9" s="21">
        <f t="shared" si="0"/>
        <v>41491</v>
      </c>
      <c r="E9" s="84">
        <v>751383.9</v>
      </c>
      <c r="F9" s="41">
        <v>751383.9</v>
      </c>
      <c r="G9" s="41">
        <v>792874.9</v>
      </c>
      <c r="H9" s="28">
        <v>79.3</v>
      </c>
    </row>
    <row r="10" spans="1:8" s="3" customFormat="1" ht="13.5" customHeight="1" hidden="1">
      <c r="A10" s="29"/>
      <c r="B10" s="4" t="s">
        <v>62</v>
      </c>
      <c r="C10" s="21">
        <f>F10-E10</f>
        <v>0</v>
      </c>
      <c r="D10" s="21">
        <f t="shared" si="0"/>
        <v>0</v>
      </c>
      <c r="E10" s="84"/>
      <c r="F10" s="41"/>
      <c r="G10" s="41"/>
      <c r="H10" s="28"/>
    </row>
    <row r="11" spans="1:8" s="3" customFormat="1" ht="13.5" customHeight="1">
      <c r="A11" s="29"/>
      <c r="B11" s="4" t="s">
        <v>81</v>
      </c>
      <c r="C11" s="21"/>
      <c r="D11" s="21">
        <f t="shared" si="0"/>
        <v>0</v>
      </c>
      <c r="E11" s="84">
        <v>316160</v>
      </c>
      <c r="F11" s="41">
        <v>316160</v>
      </c>
      <c r="G11" s="41">
        <v>316160</v>
      </c>
      <c r="H11" s="28">
        <v>0</v>
      </c>
    </row>
    <row r="12" spans="1:10" s="3" customFormat="1" ht="13.5" customHeight="1">
      <c r="A12" s="29"/>
      <c r="B12" s="4" t="s">
        <v>6</v>
      </c>
      <c r="C12" s="21">
        <f>F12-E12</f>
        <v>0</v>
      </c>
      <c r="D12" s="21">
        <f t="shared" si="0"/>
        <v>373247</v>
      </c>
      <c r="E12" s="84">
        <v>1400129.71</v>
      </c>
      <c r="F12" s="41">
        <v>1400129.71</v>
      </c>
      <c r="G12" s="41">
        <v>1773376.71</v>
      </c>
      <c r="H12" s="28">
        <v>88.7</v>
      </c>
      <c r="J12" s="36"/>
    </row>
    <row r="13" spans="1:10" s="3" customFormat="1" ht="13.5" customHeight="1">
      <c r="A13" s="29"/>
      <c r="B13" s="4" t="s">
        <v>7</v>
      </c>
      <c r="C13" s="21">
        <f>F13-E13</f>
        <v>0</v>
      </c>
      <c r="D13" s="21">
        <f t="shared" si="0"/>
        <v>1775</v>
      </c>
      <c r="E13" s="84">
        <v>325381</v>
      </c>
      <c r="F13" s="41">
        <v>325381</v>
      </c>
      <c r="G13" s="41">
        <v>327156</v>
      </c>
      <c r="H13" s="28">
        <v>87.2</v>
      </c>
      <c r="J13" s="36"/>
    </row>
    <row r="14" spans="1:10" s="3" customFormat="1" ht="13.5">
      <c r="A14" s="29"/>
      <c r="B14" s="4" t="s">
        <v>8</v>
      </c>
      <c r="C14" s="21">
        <f>F14-E14</f>
        <v>0</v>
      </c>
      <c r="D14" s="21">
        <f t="shared" si="0"/>
        <v>50</v>
      </c>
      <c r="E14" s="84">
        <v>6660</v>
      </c>
      <c r="F14" s="41">
        <v>6660</v>
      </c>
      <c r="G14" s="41">
        <v>6710</v>
      </c>
      <c r="H14" s="28">
        <v>95.9</v>
      </c>
      <c r="J14" s="36"/>
    </row>
    <row r="15" spans="1:8" s="3" customFormat="1" ht="13.5">
      <c r="A15" s="29"/>
      <c r="B15" s="4" t="s">
        <v>63</v>
      </c>
      <c r="C15" s="21">
        <f>F15-E15</f>
        <v>0</v>
      </c>
      <c r="D15" s="21">
        <f t="shared" si="0"/>
        <v>3510</v>
      </c>
      <c r="E15" s="84">
        <v>11118.84</v>
      </c>
      <c r="F15" s="41">
        <v>11118.84</v>
      </c>
      <c r="G15" s="41">
        <v>14628.84</v>
      </c>
      <c r="H15" s="28">
        <v>58.5</v>
      </c>
    </row>
    <row r="16" spans="1:8" s="3" customFormat="1" ht="13.5">
      <c r="A16" s="29"/>
      <c r="B16" s="4" t="s">
        <v>84</v>
      </c>
      <c r="C16" s="21"/>
      <c r="D16" s="21">
        <f t="shared" si="0"/>
        <v>7642</v>
      </c>
      <c r="E16" s="84">
        <v>22110</v>
      </c>
      <c r="F16" s="41">
        <v>22110</v>
      </c>
      <c r="G16" s="41">
        <v>29752</v>
      </c>
      <c r="H16" s="28">
        <v>99.2</v>
      </c>
    </row>
    <row r="17" spans="1:8" s="3" customFormat="1" ht="13.5">
      <c r="A17" s="29"/>
      <c r="B17" s="4" t="s">
        <v>9</v>
      </c>
      <c r="C17" s="21">
        <f>F17-E17</f>
        <v>0</v>
      </c>
      <c r="D17" s="21">
        <f t="shared" si="0"/>
        <v>550</v>
      </c>
      <c r="E17" s="84">
        <v>2950</v>
      </c>
      <c r="F17" s="41">
        <v>2950</v>
      </c>
      <c r="G17" s="41">
        <v>3500</v>
      </c>
      <c r="H17" s="28">
        <v>35</v>
      </c>
    </row>
    <row r="18" spans="1:8" s="3" customFormat="1" ht="13.5" customHeight="1">
      <c r="A18" s="29"/>
      <c r="B18" s="4" t="s">
        <v>40</v>
      </c>
      <c r="C18" s="21">
        <f>F18-E18</f>
        <v>0</v>
      </c>
      <c r="D18" s="21">
        <f t="shared" si="0"/>
        <v>6400</v>
      </c>
      <c r="E18" s="84">
        <v>350526</v>
      </c>
      <c r="F18" s="41">
        <v>350526</v>
      </c>
      <c r="G18" s="41">
        <v>356926</v>
      </c>
      <c r="H18" s="28">
        <v>79.3</v>
      </c>
    </row>
    <row r="19" spans="1:8" s="102" customFormat="1" ht="18" customHeight="1">
      <c r="A19" s="96" t="s">
        <v>87</v>
      </c>
      <c r="B19" s="97"/>
      <c r="C19" s="98"/>
      <c r="D19" s="98">
        <f>SUM(D6:D18)</f>
        <v>595936</v>
      </c>
      <c r="E19" s="99">
        <f>SUM(E6:E18)</f>
        <v>3968033.1399999997</v>
      </c>
      <c r="F19" s="100">
        <f>SUM(F6:F18)</f>
        <v>3968033.1399999997</v>
      </c>
      <c r="G19" s="100">
        <f>SUM(G6:G18)</f>
        <v>4563969.14</v>
      </c>
      <c r="H19" s="101"/>
    </row>
    <row r="20" spans="1:8" s="3" customFormat="1" ht="13.5" customHeight="1">
      <c r="A20" s="29"/>
      <c r="B20" s="4"/>
      <c r="C20" s="21"/>
      <c r="D20" s="21"/>
      <c r="E20" s="84"/>
      <c r="F20" s="41"/>
      <c r="G20" s="41"/>
      <c r="H20" s="28"/>
    </row>
    <row r="21" spans="1:8" s="3" customFormat="1" ht="14.25">
      <c r="A21" s="30" t="s">
        <v>10</v>
      </c>
      <c r="B21" s="2"/>
      <c r="C21" s="21"/>
      <c r="D21" s="21"/>
      <c r="E21" s="84"/>
      <c r="F21" s="41"/>
      <c r="G21" s="41"/>
      <c r="H21" s="28"/>
    </row>
    <row r="22" spans="1:8" s="3" customFormat="1" ht="13.5">
      <c r="A22" s="122" t="s">
        <v>99</v>
      </c>
      <c r="B22" s="2"/>
      <c r="C22" s="21"/>
      <c r="D22" s="21">
        <f aca="true" t="shared" si="1" ref="D22:D49">G22-E22</f>
        <v>0</v>
      </c>
      <c r="E22" s="84">
        <v>152000</v>
      </c>
      <c r="F22" s="41">
        <v>152000</v>
      </c>
      <c r="G22" s="41">
        <v>152000</v>
      </c>
      <c r="H22" s="28">
        <v>100</v>
      </c>
    </row>
    <row r="23" spans="1:8" s="3" customFormat="1" ht="13.5">
      <c r="A23" s="122" t="s">
        <v>95</v>
      </c>
      <c r="B23" s="2"/>
      <c r="C23" s="21"/>
      <c r="D23" s="21">
        <f t="shared" si="1"/>
        <v>0</v>
      </c>
      <c r="E23" s="84">
        <v>8000</v>
      </c>
      <c r="F23" s="41">
        <v>8000</v>
      </c>
      <c r="G23" s="41">
        <v>8000</v>
      </c>
      <c r="H23" s="28"/>
    </row>
    <row r="24" spans="1:8" s="3" customFormat="1" ht="13.5">
      <c r="A24" s="122" t="s">
        <v>50</v>
      </c>
      <c r="B24" s="2"/>
      <c r="C24" s="21"/>
      <c r="D24" s="21"/>
      <c r="E24" s="84"/>
      <c r="F24" s="41"/>
      <c r="G24" s="41"/>
      <c r="H24" s="28"/>
    </row>
    <row r="25" spans="1:8" s="3" customFormat="1" ht="14.25">
      <c r="A25" s="30"/>
      <c r="B25" s="2" t="s">
        <v>76</v>
      </c>
      <c r="C25" s="21">
        <f>F25-E25</f>
        <v>0</v>
      </c>
      <c r="D25" s="21">
        <f t="shared" si="1"/>
        <v>0</v>
      </c>
      <c r="E25" s="84">
        <v>11721</v>
      </c>
      <c r="F25" s="41">
        <v>11721</v>
      </c>
      <c r="G25" s="41">
        <v>11721</v>
      </c>
      <c r="H25" s="28">
        <v>58.6</v>
      </c>
    </row>
    <row r="26" spans="1:8" s="3" customFormat="1" ht="14.25">
      <c r="A26" s="30"/>
      <c r="B26" s="2" t="s">
        <v>51</v>
      </c>
      <c r="C26" s="21">
        <f>F26-E26</f>
        <v>0</v>
      </c>
      <c r="D26" s="21">
        <f t="shared" si="1"/>
        <v>0</v>
      </c>
      <c r="E26" s="84">
        <v>0</v>
      </c>
      <c r="F26" s="41">
        <v>0</v>
      </c>
      <c r="G26" s="41">
        <v>0</v>
      </c>
      <c r="H26" s="28"/>
    </row>
    <row r="27" spans="1:8" s="3" customFormat="1" ht="13.5">
      <c r="A27" s="31" t="s">
        <v>11</v>
      </c>
      <c r="B27" s="2"/>
      <c r="C27" s="21"/>
      <c r="D27" s="21"/>
      <c r="E27" s="84"/>
      <c r="F27" s="41"/>
      <c r="G27" s="41"/>
      <c r="H27" s="28"/>
    </row>
    <row r="28" spans="1:8" s="3" customFormat="1" ht="13.5" customHeight="1">
      <c r="A28" s="2"/>
      <c r="B28" s="2" t="s">
        <v>12</v>
      </c>
      <c r="C28" s="21">
        <f>F28-E28</f>
        <v>0</v>
      </c>
      <c r="D28" s="21">
        <f t="shared" si="1"/>
        <v>26900</v>
      </c>
      <c r="E28" s="84">
        <v>331423</v>
      </c>
      <c r="F28" s="41">
        <v>331423</v>
      </c>
      <c r="G28" s="41">
        <v>358323</v>
      </c>
      <c r="H28" s="28">
        <v>108.6</v>
      </c>
    </row>
    <row r="29" spans="1:8" s="3" customFormat="1" ht="13.5" customHeight="1">
      <c r="A29" s="2"/>
      <c r="B29" s="2" t="s">
        <v>103</v>
      </c>
      <c r="C29" s="21"/>
      <c r="D29" s="21">
        <f t="shared" si="1"/>
        <v>0</v>
      </c>
      <c r="E29" s="84">
        <v>10000</v>
      </c>
      <c r="F29" s="41">
        <v>10000</v>
      </c>
      <c r="G29" s="41">
        <v>10000</v>
      </c>
      <c r="H29" s="28"/>
    </row>
    <row r="30" spans="1:8" s="3" customFormat="1" ht="13.5">
      <c r="A30" s="31" t="s">
        <v>13</v>
      </c>
      <c r="B30" s="2"/>
      <c r="C30" s="21"/>
      <c r="D30" s="21"/>
      <c r="E30" s="84"/>
      <c r="F30" s="41"/>
      <c r="G30" s="41"/>
      <c r="H30" s="28"/>
    </row>
    <row r="31" spans="1:8" s="3" customFormat="1" ht="13.5">
      <c r="A31" s="31"/>
      <c r="B31" s="2" t="s">
        <v>43</v>
      </c>
      <c r="C31" s="21">
        <f aca="true" t="shared" si="2" ref="C31:C37">F31-E31</f>
        <v>0</v>
      </c>
      <c r="D31" s="21">
        <f t="shared" si="1"/>
        <v>0</v>
      </c>
      <c r="E31" s="84">
        <v>0</v>
      </c>
      <c r="F31" s="41">
        <v>0</v>
      </c>
      <c r="G31" s="41">
        <v>0</v>
      </c>
      <c r="H31" s="28">
        <v>0</v>
      </c>
    </row>
    <row r="32" spans="1:8" s="3" customFormat="1" ht="13.5">
      <c r="A32" s="2"/>
      <c r="B32" s="2" t="s">
        <v>38</v>
      </c>
      <c r="C32" s="21">
        <f t="shared" si="2"/>
        <v>0</v>
      </c>
      <c r="D32" s="21">
        <f t="shared" si="1"/>
        <v>228</v>
      </c>
      <c r="E32" s="84">
        <v>1224</v>
      </c>
      <c r="F32" s="41">
        <v>1224</v>
      </c>
      <c r="G32" s="41">
        <v>1452</v>
      </c>
      <c r="H32" s="28">
        <v>72.6</v>
      </c>
    </row>
    <row r="33" spans="1:8" s="3" customFormat="1" ht="13.5">
      <c r="A33" s="2"/>
      <c r="B33" s="2" t="s">
        <v>54</v>
      </c>
      <c r="C33" s="21">
        <f t="shared" si="2"/>
        <v>0</v>
      </c>
      <c r="D33" s="21">
        <f t="shared" si="1"/>
        <v>0</v>
      </c>
      <c r="E33" s="84">
        <v>3498</v>
      </c>
      <c r="F33" s="41">
        <v>3498</v>
      </c>
      <c r="G33" s="41">
        <v>3498</v>
      </c>
      <c r="H33" s="28">
        <v>14.6</v>
      </c>
    </row>
    <row r="34" spans="1:8" s="3" customFormat="1" ht="13.5">
      <c r="A34" s="2"/>
      <c r="B34" s="2" t="s">
        <v>44</v>
      </c>
      <c r="C34" s="21">
        <f t="shared" si="2"/>
        <v>0</v>
      </c>
      <c r="D34" s="21">
        <f t="shared" si="1"/>
        <v>0</v>
      </c>
      <c r="E34" s="84">
        <v>130</v>
      </c>
      <c r="F34" s="41">
        <v>130</v>
      </c>
      <c r="G34" s="41">
        <v>130</v>
      </c>
      <c r="H34" s="28">
        <v>0</v>
      </c>
    </row>
    <row r="35" spans="1:8" s="3" customFormat="1" ht="13.5">
      <c r="A35" s="2"/>
      <c r="B35" s="2" t="s">
        <v>52</v>
      </c>
      <c r="C35" s="21">
        <f t="shared" si="2"/>
        <v>0</v>
      </c>
      <c r="D35" s="21">
        <f t="shared" si="1"/>
        <v>46320</v>
      </c>
      <c r="E35" s="84">
        <v>0</v>
      </c>
      <c r="F35" s="41">
        <v>0</v>
      </c>
      <c r="G35" s="41">
        <v>46320</v>
      </c>
      <c r="H35" s="28" t="s">
        <v>106</v>
      </c>
    </row>
    <row r="36" spans="1:8" s="3" customFormat="1" ht="13.5">
      <c r="A36" s="2"/>
      <c r="B36" s="2" t="s">
        <v>45</v>
      </c>
      <c r="C36" s="21">
        <f t="shared" si="2"/>
        <v>0</v>
      </c>
      <c r="D36" s="21">
        <f t="shared" si="1"/>
        <v>0</v>
      </c>
      <c r="E36" s="84">
        <v>1050</v>
      </c>
      <c r="F36" s="41">
        <v>1050</v>
      </c>
      <c r="G36" s="41">
        <v>1050</v>
      </c>
      <c r="H36" s="28">
        <v>52.5</v>
      </c>
    </row>
    <row r="37" spans="1:8" s="3" customFormat="1" ht="13.5">
      <c r="A37" s="2"/>
      <c r="B37" s="2" t="s">
        <v>53</v>
      </c>
      <c r="C37" s="21">
        <f t="shared" si="2"/>
        <v>0</v>
      </c>
      <c r="D37" s="21">
        <f t="shared" si="1"/>
        <v>29072.499999999993</v>
      </c>
      <c r="E37" s="84">
        <v>64759.18</v>
      </c>
      <c r="F37" s="41">
        <v>64759.18</v>
      </c>
      <c r="G37" s="41">
        <v>93831.68</v>
      </c>
      <c r="H37" s="28">
        <v>134</v>
      </c>
    </row>
    <row r="38" spans="1:8" s="3" customFormat="1" ht="13.5" customHeight="1">
      <c r="A38" s="2"/>
      <c r="B38" s="2"/>
      <c r="C38" s="21"/>
      <c r="D38" s="21"/>
      <c r="E38" s="84"/>
      <c r="F38" s="41"/>
      <c r="G38" s="41"/>
      <c r="H38" s="145"/>
    </row>
    <row r="39" spans="1:8" s="3" customFormat="1" ht="13.5" customHeight="1">
      <c r="A39" s="2"/>
      <c r="B39" s="2"/>
      <c r="C39" s="21"/>
      <c r="D39" s="21"/>
      <c r="E39" s="84"/>
      <c r="F39" s="41"/>
      <c r="G39" s="41"/>
      <c r="H39" s="147"/>
    </row>
    <row r="40" spans="1:8" s="3" customFormat="1" ht="13.5" customHeight="1">
      <c r="A40" s="2"/>
      <c r="B40" s="2"/>
      <c r="C40" s="21"/>
      <c r="D40" s="21"/>
      <c r="E40" s="84"/>
      <c r="F40" s="41"/>
      <c r="G40" s="41"/>
      <c r="H40" s="147"/>
    </row>
    <row r="41" spans="1:8" s="3" customFormat="1" ht="13.5" customHeight="1">
      <c r="A41" s="2"/>
      <c r="B41" s="2"/>
      <c r="C41" s="21"/>
      <c r="D41" s="21"/>
      <c r="E41" s="84"/>
      <c r="F41" s="41"/>
      <c r="G41" s="41"/>
      <c r="H41" s="147"/>
    </row>
    <row r="42" spans="1:8" s="3" customFormat="1" ht="13.5" customHeight="1">
      <c r="A42" s="2"/>
      <c r="B42" s="2"/>
      <c r="C42" s="21"/>
      <c r="D42" s="21"/>
      <c r="E42" s="84"/>
      <c r="F42" s="41"/>
      <c r="G42" s="41"/>
      <c r="H42" s="147"/>
    </row>
    <row r="43" spans="1:8" s="3" customFormat="1" ht="13.5">
      <c r="A43" s="31" t="s">
        <v>14</v>
      </c>
      <c r="B43" s="2"/>
      <c r="C43" s="21"/>
      <c r="D43" s="21"/>
      <c r="E43" s="84"/>
      <c r="F43" s="41"/>
      <c r="G43" s="41"/>
      <c r="H43" s="147"/>
    </row>
    <row r="44" spans="1:8" s="3" customFormat="1" ht="13.5" customHeight="1">
      <c r="A44" s="2"/>
      <c r="B44" s="2" t="s">
        <v>15</v>
      </c>
      <c r="C44" s="21"/>
      <c r="D44" s="21"/>
      <c r="E44" s="84"/>
      <c r="F44" s="41"/>
      <c r="G44" s="41"/>
      <c r="H44" s="147"/>
    </row>
    <row r="45" spans="1:8" s="3" customFormat="1" ht="13.5" customHeight="1">
      <c r="A45" s="2"/>
      <c r="B45" s="7" t="s">
        <v>31</v>
      </c>
      <c r="C45" s="21">
        <f>F45-E45</f>
        <v>0</v>
      </c>
      <c r="D45" s="21">
        <f t="shared" si="1"/>
        <v>1270</v>
      </c>
      <c r="E45" s="84">
        <v>5620</v>
      </c>
      <c r="F45" s="41">
        <v>5620</v>
      </c>
      <c r="G45" s="41">
        <v>6890</v>
      </c>
      <c r="H45" s="146">
        <v>59.9</v>
      </c>
    </row>
    <row r="46" spans="1:8" s="3" customFormat="1" ht="13.5">
      <c r="A46" s="2"/>
      <c r="B46" s="7" t="s">
        <v>55</v>
      </c>
      <c r="C46" s="21">
        <f>F46-E46</f>
        <v>0</v>
      </c>
      <c r="D46" s="21">
        <f t="shared" si="1"/>
        <v>0</v>
      </c>
      <c r="E46" s="84">
        <v>437</v>
      </c>
      <c r="F46" s="41">
        <v>437</v>
      </c>
      <c r="G46" s="41">
        <v>437</v>
      </c>
      <c r="H46" s="28">
        <v>87.4</v>
      </c>
    </row>
    <row r="47" spans="1:8" s="3" customFormat="1" ht="13.5">
      <c r="A47" s="2"/>
      <c r="B47" s="2" t="s">
        <v>39</v>
      </c>
      <c r="C47" s="21">
        <f>F47-E47</f>
        <v>0</v>
      </c>
      <c r="D47" s="21">
        <f t="shared" si="1"/>
        <v>16950</v>
      </c>
      <c r="E47" s="84">
        <v>54500</v>
      </c>
      <c r="F47" s="41">
        <v>54500</v>
      </c>
      <c r="G47" s="41">
        <v>71450</v>
      </c>
      <c r="H47" s="28">
        <v>92.2</v>
      </c>
    </row>
    <row r="48" spans="1:8" s="3" customFormat="1" ht="13.5">
      <c r="A48" s="2"/>
      <c r="B48" s="2" t="s">
        <v>64</v>
      </c>
      <c r="C48" s="21">
        <f>F48-E48</f>
        <v>0</v>
      </c>
      <c r="D48" s="21">
        <f t="shared" si="1"/>
        <v>0</v>
      </c>
      <c r="E48" s="84">
        <v>0</v>
      </c>
      <c r="F48" s="41">
        <v>0</v>
      </c>
      <c r="G48" s="41">
        <v>0</v>
      </c>
      <c r="H48" s="28">
        <v>0</v>
      </c>
    </row>
    <row r="49" spans="1:8" s="3" customFormat="1" ht="13.5">
      <c r="A49" s="2"/>
      <c r="B49" s="2" t="s">
        <v>16</v>
      </c>
      <c r="C49" s="21">
        <f>F49-E49</f>
        <v>0</v>
      </c>
      <c r="D49" s="21">
        <f t="shared" si="1"/>
        <v>367.3300000000004</v>
      </c>
      <c r="E49" s="84">
        <v>3537.68</v>
      </c>
      <c r="F49" s="41">
        <v>3537.68</v>
      </c>
      <c r="G49" s="41">
        <v>3905.01</v>
      </c>
      <c r="H49" s="28">
        <v>39.1</v>
      </c>
    </row>
    <row r="50" spans="1:8" s="108" customFormat="1" ht="15.75">
      <c r="A50" s="103" t="s">
        <v>88</v>
      </c>
      <c r="B50" s="103"/>
      <c r="C50" s="104"/>
      <c r="D50" s="104">
        <f>SUM(D25:D49)</f>
        <v>121107.83</v>
      </c>
      <c r="E50" s="105">
        <f>SUM(E22:E49)</f>
        <v>647899.8600000001</v>
      </c>
      <c r="F50" s="106">
        <f>SUM(F22:F49)</f>
        <v>647899.8600000001</v>
      </c>
      <c r="G50" s="106">
        <f>SUM(G22:G49)</f>
        <v>769007.69</v>
      </c>
      <c r="H50" s="107"/>
    </row>
    <row r="51" spans="1:8" s="3" customFormat="1" ht="12" customHeight="1">
      <c r="A51" s="2"/>
      <c r="B51" s="2"/>
      <c r="C51" s="21"/>
      <c r="D51" s="21"/>
      <c r="E51" s="84"/>
      <c r="F51" s="41"/>
      <c r="G51" s="41"/>
      <c r="H51" s="28"/>
    </row>
    <row r="52" spans="1:8" s="3" customFormat="1" ht="15.75" customHeight="1">
      <c r="A52" s="13" t="s">
        <v>17</v>
      </c>
      <c r="B52" s="2"/>
      <c r="C52" s="21"/>
      <c r="D52" s="21"/>
      <c r="E52" s="84"/>
      <c r="F52" s="41"/>
      <c r="G52" s="41"/>
      <c r="H52" s="28"/>
    </row>
    <row r="53" spans="1:8" s="3" customFormat="1" ht="15.75" customHeight="1">
      <c r="A53" s="13"/>
      <c r="B53" s="2" t="s">
        <v>100</v>
      </c>
      <c r="C53" s="21"/>
      <c r="D53" s="21">
        <f>G53-E53</f>
        <v>21000</v>
      </c>
      <c r="E53" s="84">
        <v>18500</v>
      </c>
      <c r="F53" s="41">
        <v>18500</v>
      </c>
      <c r="G53" s="41">
        <v>39500</v>
      </c>
      <c r="H53" s="28"/>
    </row>
    <row r="54" spans="1:8" s="3" customFormat="1" ht="13.5">
      <c r="A54" s="2"/>
      <c r="B54" s="2" t="s">
        <v>18</v>
      </c>
      <c r="C54" s="21">
        <f>F54-E54</f>
        <v>0</v>
      </c>
      <c r="D54" s="21">
        <f>G54-E54</f>
        <v>13566</v>
      </c>
      <c r="E54" s="84">
        <v>61047</v>
      </c>
      <c r="F54" s="41">
        <v>61047</v>
      </c>
      <c r="G54" s="41">
        <v>74613</v>
      </c>
      <c r="H54" s="32"/>
    </row>
    <row r="55" spans="1:8" s="3" customFormat="1" ht="13.5">
      <c r="A55" s="2"/>
      <c r="B55" s="2" t="s">
        <v>19</v>
      </c>
      <c r="C55" s="21">
        <f>F55-E55</f>
        <v>0</v>
      </c>
      <c r="D55" s="21">
        <f>G55-E55</f>
        <v>62444</v>
      </c>
      <c r="E55" s="84">
        <v>177580</v>
      </c>
      <c r="F55" s="41">
        <v>177580</v>
      </c>
      <c r="G55" s="41">
        <v>240024</v>
      </c>
      <c r="H55" s="32"/>
    </row>
    <row r="56" spans="1:8" s="3" customFormat="1" ht="13.5">
      <c r="A56" s="2"/>
      <c r="B56" s="2" t="s">
        <v>107</v>
      </c>
      <c r="C56" s="21"/>
      <c r="D56" s="21">
        <f>G56-E56</f>
        <v>8044</v>
      </c>
      <c r="E56" s="84">
        <v>0</v>
      </c>
      <c r="F56" s="41"/>
      <c r="G56" s="41">
        <v>8044</v>
      </c>
      <c r="H56" s="32"/>
    </row>
    <row r="57" spans="1:8" s="3" customFormat="1" ht="13.5">
      <c r="A57" s="2"/>
      <c r="B57" s="2" t="s">
        <v>102</v>
      </c>
      <c r="C57" s="21"/>
      <c r="D57" s="21">
        <f>G57-E57</f>
        <v>35000</v>
      </c>
      <c r="E57" s="84">
        <v>388000</v>
      </c>
      <c r="F57" s="41">
        <v>388000</v>
      </c>
      <c r="G57" s="41">
        <v>423000</v>
      </c>
      <c r="H57" s="32"/>
    </row>
    <row r="58" spans="1:8" s="108" customFormat="1" ht="15.75">
      <c r="A58" s="103" t="s">
        <v>89</v>
      </c>
      <c r="B58" s="103"/>
      <c r="C58" s="104"/>
      <c r="D58" s="104">
        <f>SUM(D54:D55)</f>
        <v>76010</v>
      </c>
      <c r="E58" s="105">
        <f>SUM(E53:E57)</f>
        <v>645127</v>
      </c>
      <c r="F58" s="106">
        <f>SUM(F53:F55)</f>
        <v>257127</v>
      </c>
      <c r="G58" s="106">
        <f>SUM(G53:G57)</f>
        <v>785181</v>
      </c>
      <c r="H58" s="109"/>
    </row>
    <row r="59" spans="1:8" s="3" customFormat="1" ht="13.5">
      <c r="A59" s="2"/>
      <c r="B59" s="2"/>
      <c r="C59" s="21"/>
      <c r="D59" s="21"/>
      <c r="E59" s="84"/>
      <c r="F59" s="41"/>
      <c r="G59" s="41"/>
      <c r="H59" s="33"/>
    </row>
    <row r="60" spans="1:8" s="61" customFormat="1" ht="13.5">
      <c r="A60" s="60"/>
      <c r="B60" s="61" t="s">
        <v>75</v>
      </c>
      <c r="C60" s="62">
        <f>SUM(C6:C55)</f>
        <v>0</v>
      </c>
      <c r="D60" s="62">
        <f>D19+D50+D58</f>
        <v>793053.83</v>
      </c>
      <c r="E60" s="85">
        <f>E19+E50+E58</f>
        <v>5261060</v>
      </c>
      <c r="F60" s="62" t="e">
        <f>SUM(F6:F55)-#REF!</f>
        <v>#REF!</v>
      </c>
      <c r="G60" s="74">
        <f>G19+G50+G58</f>
        <v>6118157.83</v>
      </c>
      <c r="H60" s="63">
        <v>113.4</v>
      </c>
    </row>
    <row r="61" spans="1:8" s="3" customFormat="1" ht="13.5" customHeight="1">
      <c r="A61" s="2"/>
      <c r="B61" s="2"/>
      <c r="C61" s="2"/>
      <c r="D61" s="2"/>
      <c r="E61" s="84"/>
      <c r="F61" s="41"/>
      <c r="G61" s="41"/>
      <c r="H61" s="34"/>
    </row>
    <row r="62" ht="13.5" customHeight="1"/>
    <row r="63" spans="1:8" ht="13.5">
      <c r="A63" s="3"/>
      <c r="B63" s="16" t="s">
        <v>105</v>
      </c>
      <c r="C63" s="16"/>
      <c r="E63" s="133" t="s">
        <v>97</v>
      </c>
      <c r="F63" s="134"/>
      <c r="G63" s="125" t="s">
        <v>97</v>
      </c>
      <c r="H63"/>
    </row>
    <row r="64" spans="1:8" ht="13.5">
      <c r="A64" s="3"/>
      <c r="B64" s="17"/>
      <c r="C64" s="23" t="s">
        <v>96</v>
      </c>
      <c r="D64" s="135" t="s">
        <v>96</v>
      </c>
      <c r="E64" s="141">
        <v>41912</v>
      </c>
      <c r="F64" s="129">
        <v>41881</v>
      </c>
      <c r="G64" s="129">
        <v>41973</v>
      </c>
      <c r="H64"/>
    </row>
    <row r="65" spans="1:8" ht="13.5">
      <c r="A65" s="3"/>
      <c r="B65" s="17"/>
      <c r="C65" s="23"/>
      <c r="E65" s="141"/>
      <c r="F65" s="129"/>
      <c r="G65" s="129"/>
      <c r="H65"/>
    </row>
    <row r="66" spans="1:8" ht="13.5">
      <c r="A66" s="3"/>
      <c r="B66" s="18" t="s">
        <v>26</v>
      </c>
      <c r="C66" s="123">
        <f>G66-E66</f>
        <v>-268769.80000000005</v>
      </c>
      <c r="D66" s="130">
        <f>G66-E66</f>
        <v>-268769.80000000005</v>
      </c>
      <c r="E66" s="138">
        <v>2319640.73</v>
      </c>
      <c r="F66" s="126">
        <v>2319640.73</v>
      </c>
      <c r="G66" s="126">
        <v>2050870.93</v>
      </c>
      <c r="H66"/>
    </row>
    <row r="67" spans="1:8" ht="13.5">
      <c r="A67" s="3"/>
      <c r="B67" s="77" t="s">
        <v>85</v>
      </c>
      <c r="C67" s="78">
        <f>G67-E67</f>
        <v>34541.19999999998</v>
      </c>
      <c r="D67" s="131">
        <f>G67-E67</f>
        <v>34541.19999999998</v>
      </c>
      <c r="E67" s="139">
        <v>249560.65</v>
      </c>
      <c r="F67" s="127">
        <v>249560.65</v>
      </c>
      <c r="G67" s="127">
        <v>284101.85</v>
      </c>
      <c r="H67"/>
    </row>
    <row r="68" spans="1:8" ht="13.5">
      <c r="A68" s="3"/>
      <c r="B68" s="75" t="s">
        <v>86</v>
      </c>
      <c r="C68" s="124">
        <f>G68-E68</f>
        <v>-234228.6000000001</v>
      </c>
      <c r="D68" s="132">
        <f>G68-E68</f>
        <v>-234228.6000000001</v>
      </c>
      <c r="E68" s="140">
        <f>SUM(E66:E67)</f>
        <v>2569201.38</v>
      </c>
      <c r="F68" s="128">
        <f>SUM(F66:F67)</f>
        <v>2569201.38</v>
      </c>
      <c r="G68" s="128">
        <f>SUM(G66:G67)</f>
        <v>2334972.78</v>
      </c>
      <c r="H68"/>
    </row>
    <row r="69" spans="2:7" ht="13.5" customHeight="1">
      <c r="B69" s="18" t="s">
        <v>27</v>
      </c>
      <c r="C69" s="37">
        <f>G69-E69</f>
        <v>-12743</v>
      </c>
      <c r="D69" s="132">
        <f>G69-E69</f>
        <v>-12743</v>
      </c>
      <c r="E69" s="138">
        <v>27940</v>
      </c>
      <c r="F69" s="126">
        <v>27940</v>
      </c>
      <c r="G69" s="126">
        <v>15197</v>
      </c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1:H1"/>
  </mergeCells>
  <printOptions/>
  <pageMargins left="0.61" right="0.3" top="0.41" bottom="0.29" header="0.2" footer="0.21"/>
  <pageSetup orientation="landscape" paperSize="9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52">
      <selection activeCell="E71" sqref="E71"/>
    </sheetView>
  </sheetViews>
  <sheetFormatPr defaultColWidth="9.00390625" defaultRowHeight="12.75"/>
  <cols>
    <col min="1" max="1" width="2.625" style="3" customWidth="1"/>
    <col min="2" max="2" width="66.50390625" style="3" bestFit="1" customWidth="1"/>
    <col min="3" max="3" width="19.75390625" style="3" bestFit="1" customWidth="1"/>
    <col min="4" max="4" width="19.75390625" style="49" bestFit="1" customWidth="1"/>
    <col min="5" max="5" width="19.75390625" style="71" bestFit="1" customWidth="1"/>
    <col min="6" max="6" width="5.625" style="20" customWidth="1"/>
  </cols>
  <sheetData>
    <row r="1" spans="1:6" ht="24.75" customHeight="1">
      <c r="A1" s="149" t="s">
        <v>104</v>
      </c>
      <c r="B1" s="149"/>
      <c r="C1" s="149"/>
      <c r="D1" s="149"/>
      <c r="E1" s="149"/>
      <c r="F1" s="149"/>
    </row>
    <row r="2" spans="1:6" ht="24">
      <c r="A2" s="11"/>
      <c r="B2" s="11"/>
      <c r="C2" s="11"/>
      <c r="D2" s="87"/>
      <c r="E2" s="64"/>
      <c r="F2" s="9"/>
    </row>
    <row r="3" spans="1:6" ht="17.25">
      <c r="A3" s="12"/>
      <c r="B3" s="12"/>
      <c r="C3" s="22"/>
      <c r="D3" s="88" t="s">
        <v>65</v>
      </c>
      <c r="E3" s="65" t="s">
        <v>65</v>
      </c>
      <c r="F3" s="24" t="s">
        <v>36</v>
      </c>
    </row>
    <row r="4" spans="1:6" ht="13.5">
      <c r="A4" s="13" t="s">
        <v>20</v>
      </c>
      <c r="B4" s="2"/>
      <c r="C4" s="23" t="s">
        <v>61</v>
      </c>
      <c r="D4" s="82">
        <v>41912</v>
      </c>
      <c r="E4" s="43">
        <v>41973</v>
      </c>
      <c r="F4" s="26" t="s">
        <v>37</v>
      </c>
    </row>
    <row r="5" spans="1:6" ht="13.5">
      <c r="A5" s="5" t="s">
        <v>68</v>
      </c>
      <c r="B5" s="2"/>
      <c r="C5" s="44"/>
      <c r="D5" s="89"/>
      <c r="E5" s="66"/>
      <c r="F5" s="45"/>
    </row>
    <row r="6" spans="1:6" ht="13.5">
      <c r="A6" s="13"/>
      <c r="B6" s="2" t="s">
        <v>69</v>
      </c>
      <c r="C6" s="46">
        <f>E6-D6</f>
        <v>1344</v>
      </c>
      <c r="D6" s="90">
        <v>147680</v>
      </c>
      <c r="E6" s="67">
        <v>149024</v>
      </c>
      <c r="F6" s="45" t="s">
        <v>108</v>
      </c>
    </row>
    <row r="7" spans="1:6" ht="13.5">
      <c r="A7" s="13"/>
      <c r="B7" s="2" t="s">
        <v>74</v>
      </c>
      <c r="C7" s="46">
        <f>E7-D7</f>
        <v>0</v>
      </c>
      <c r="D7" s="90">
        <v>0</v>
      </c>
      <c r="E7" s="67">
        <v>0</v>
      </c>
      <c r="F7" s="45" t="s">
        <v>82</v>
      </c>
    </row>
    <row r="8" spans="1:6" s="108" customFormat="1" ht="15.75">
      <c r="A8" s="103" t="s">
        <v>90</v>
      </c>
      <c r="B8" s="103"/>
      <c r="C8" s="110">
        <f>SUM(C6:C7)</f>
        <v>1344</v>
      </c>
      <c r="D8" s="118">
        <f>SUM(D6:D7)</f>
        <v>147680</v>
      </c>
      <c r="E8" s="119">
        <f>SUM(E6:E7)</f>
        <v>149024</v>
      </c>
      <c r="F8" s="120"/>
    </row>
    <row r="9" spans="1:6" ht="13.5">
      <c r="A9" s="13"/>
      <c r="B9" s="2"/>
      <c r="C9" s="46"/>
      <c r="D9" s="89"/>
      <c r="E9" s="66"/>
      <c r="F9" s="45"/>
    </row>
    <row r="10" spans="1:6" ht="13.5">
      <c r="A10" s="5" t="s">
        <v>21</v>
      </c>
      <c r="B10" s="2"/>
      <c r="C10" s="46"/>
      <c r="D10" s="91"/>
      <c r="E10" s="68"/>
      <c r="F10" s="45"/>
    </row>
    <row r="11" spans="1:6" ht="13.5">
      <c r="A11" s="2"/>
      <c r="B11" s="2" t="s">
        <v>33</v>
      </c>
      <c r="C11" s="46">
        <f>E11-D11</f>
        <v>0</v>
      </c>
      <c r="D11" s="92">
        <v>1110907</v>
      </c>
      <c r="E11" s="69">
        <v>1110907</v>
      </c>
      <c r="F11" s="47">
        <v>158.7</v>
      </c>
    </row>
    <row r="12" spans="1:6" ht="13.5">
      <c r="A12" s="2"/>
      <c r="B12" s="2" t="s">
        <v>66</v>
      </c>
      <c r="C12" s="46">
        <f>E12-D12</f>
        <v>22500</v>
      </c>
      <c r="D12" s="92">
        <v>0</v>
      </c>
      <c r="E12" s="69">
        <v>22500</v>
      </c>
      <c r="F12" s="47">
        <v>97.8</v>
      </c>
    </row>
    <row r="13" spans="1:6" ht="13.5">
      <c r="A13" s="2"/>
      <c r="B13" s="2" t="s">
        <v>109</v>
      </c>
      <c r="C13" s="46">
        <f>E13-D13</f>
        <v>55553</v>
      </c>
      <c r="D13" s="92">
        <v>0</v>
      </c>
      <c r="E13" s="69">
        <v>55553</v>
      </c>
      <c r="F13" s="47"/>
    </row>
    <row r="14" spans="1:6" ht="13.5">
      <c r="A14" s="2"/>
      <c r="B14" s="2" t="s">
        <v>46</v>
      </c>
      <c r="C14" s="46">
        <f>E14-D14</f>
        <v>32475.599999999977</v>
      </c>
      <c r="D14" s="92">
        <v>187388.7</v>
      </c>
      <c r="E14" s="69">
        <v>219864.3</v>
      </c>
      <c r="F14" s="47">
        <v>87.9</v>
      </c>
    </row>
    <row r="15" spans="1:6" ht="13.5">
      <c r="A15" s="2"/>
      <c r="B15" s="2" t="s">
        <v>71</v>
      </c>
      <c r="C15" s="46">
        <f>E15-D15</f>
        <v>190500</v>
      </c>
      <c r="D15" s="92">
        <v>8437.06</v>
      </c>
      <c r="E15" s="69">
        <v>198937.06</v>
      </c>
      <c r="F15" s="47">
        <v>497.3</v>
      </c>
    </row>
    <row r="16" spans="1:6" ht="13.5">
      <c r="A16" s="2"/>
      <c r="B16" s="2" t="s">
        <v>70</v>
      </c>
      <c r="C16" s="46">
        <f>E16-D16</f>
        <v>0</v>
      </c>
      <c r="D16" s="92">
        <v>15640</v>
      </c>
      <c r="E16" s="69">
        <v>15640</v>
      </c>
      <c r="F16" s="47">
        <v>78.2</v>
      </c>
    </row>
    <row r="17" spans="1:6" s="108" customFormat="1" ht="15.75">
      <c r="A17" s="103" t="s">
        <v>91</v>
      </c>
      <c r="B17" s="103"/>
      <c r="C17" s="110">
        <f>SUM(C11:C16)</f>
        <v>301028.6</v>
      </c>
      <c r="D17" s="111">
        <f>SUM(D11:D16)</f>
        <v>1322372.76</v>
      </c>
      <c r="E17" s="112">
        <f>SUM(E11:E16)</f>
        <v>1623401.36</v>
      </c>
      <c r="F17" s="113"/>
    </row>
    <row r="18" spans="1:6" ht="13.5">
      <c r="A18" s="2"/>
      <c r="B18" s="4"/>
      <c r="C18" s="46"/>
      <c r="D18" s="92"/>
      <c r="E18" s="69"/>
      <c r="F18" s="47"/>
    </row>
    <row r="19" spans="1:6" s="3" customFormat="1" ht="13.5">
      <c r="A19" s="5" t="s">
        <v>22</v>
      </c>
      <c r="B19" s="2"/>
      <c r="C19" s="46"/>
      <c r="D19" s="92"/>
      <c r="E19" s="69"/>
      <c r="F19" s="47"/>
    </row>
    <row r="20" spans="1:6" ht="13.5">
      <c r="A20" s="2"/>
      <c r="B20" s="6" t="s">
        <v>23</v>
      </c>
      <c r="C20" s="46"/>
      <c r="D20" s="92"/>
      <c r="E20" s="69"/>
      <c r="F20" s="47"/>
    </row>
    <row r="21" spans="1:6" ht="13.5">
      <c r="A21" s="2"/>
      <c r="B21" s="2" t="s">
        <v>34</v>
      </c>
      <c r="C21" s="46">
        <f>E21-D21</f>
        <v>1680</v>
      </c>
      <c r="D21" s="92">
        <v>11213</v>
      </c>
      <c r="E21" s="69">
        <v>12893</v>
      </c>
      <c r="F21" s="47">
        <v>86</v>
      </c>
    </row>
    <row r="22" spans="1:6" ht="13.5">
      <c r="A22" s="2"/>
      <c r="B22" s="2" t="s">
        <v>56</v>
      </c>
      <c r="C22" s="46">
        <f aca="true" t="shared" si="0" ref="C22:C33">E22-D22</f>
        <v>0</v>
      </c>
      <c r="D22" s="92">
        <v>6000</v>
      </c>
      <c r="E22" s="69">
        <v>6000</v>
      </c>
      <c r="F22" s="47">
        <v>100</v>
      </c>
    </row>
    <row r="23" spans="1:6" ht="13.5">
      <c r="A23" s="2"/>
      <c r="B23" s="2" t="s">
        <v>41</v>
      </c>
      <c r="C23" s="46">
        <f t="shared" si="0"/>
        <v>135</v>
      </c>
      <c r="D23" s="92">
        <v>405</v>
      </c>
      <c r="E23" s="69">
        <v>540</v>
      </c>
      <c r="F23" s="47">
        <v>5.4</v>
      </c>
    </row>
    <row r="24" spans="1:6" ht="13.5">
      <c r="A24" s="2"/>
      <c r="B24" s="2" t="s">
        <v>42</v>
      </c>
      <c r="C24" s="46">
        <f t="shared" si="0"/>
        <v>2698</v>
      </c>
      <c r="D24" s="92">
        <v>29618</v>
      </c>
      <c r="E24" s="69">
        <v>32316</v>
      </c>
      <c r="F24" s="47">
        <v>107.7</v>
      </c>
    </row>
    <row r="25" spans="1:6" ht="13.5">
      <c r="A25" s="2"/>
      <c r="B25" s="2" t="s">
        <v>78</v>
      </c>
      <c r="C25" s="46">
        <f t="shared" si="0"/>
        <v>0</v>
      </c>
      <c r="D25" s="92">
        <v>37600</v>
      </c>
      <c r="E25" s="69">
        <v>37600</v>
      </c>
      <c r="F25" s="47">
        <v>75.2</v>
      </c>
    </row>
    <row r="26" spans="1:6" ht="13.5">
      <c r="A26" s="2"/>
      <c r="B26" s="2" t="s">
        <v>35</v>
      </c>
      <c r="C26" s="46">
        <f t="shared" si="0"/>
        <v>1400</v>
      </c>
      <c r="D26" s="92">
        <v>4588</v>
      </c>
      <c r="E26" s="69">
        <v>5988</v>
      </c>
      <c r="F26" s="47">
        <v>39.9</v>
      </c>
    </row>
    <row r="27" spans="1:6" ht="13.5">
      <c r="A27" s="2"/>
      <c r="B27" s="2" t="s">
        <v>47</v>
      </c>
      <c r="C27" s="46">
        <f t="shared" si="0"/>
        <v>31850</v>
      </c>
      <c r="D27" s="92">
        <v>153122</v>
      </c>
      <c r="E27" s="69">
        <v>184972</v>
      </c>
      <c r="F27" s="47">
        <v>46.2</v>
      </c>
    </row>
    <row r="28" spans="1:6" ht="13.5">
      <c r="A28" s="2"/>
      <c r="B28" s="2" t="s">
        <v>72</v>
      </c>
      <c r="C28" s="46">
        <f t="shared" si="0"/>
        <v>0</v>
      </c>
      <c r="D28" s="92">
        <v>0</v>
      </c>
      <c r="E28" s="69">
        <v>0</v>
      </c>
      <c r="F28" s="47">
        <v>0</v>
      </c>
    </row>
    <row r="29" spans="1:6" ht="13.5">
      <c r="A29" s="2"/>
      <c r="B29" s="2" t="s">
        <v>98</v>
      </c>
      <c r="C29" s="46">
        <f t="shared" si="0"/>
        <v>193600</v>
      </c>
      <c r="D29" s="92">
        <v>10890</v>
      </c>
      <c r="E29" s="69">
        <v>204490</v>
      </c>
      <c r="F29" s="47">
        <v>0</v>
      </c>
    </row>
    <row r="30" spans="1:6" ht="13.5">
      <c r="A30" s="2"/>
      <c r="B30" s="2" t="s">
        <v>48</v>
      </c>
      <c r="C30" s="46">
        <f t="shared" si="0"/>
        <v>44</v>
      </c>
      <c r="D30" s="92">
        <v>12119</v>
      </c>
      <c r="E30" s="69">
        <v>12163</v>
      </c>
      <c r="F30" s="47">
        <v>40.5</v>
      </c>
    </row>
    <row r="31" spans="1:6" ht="13.5">
      <c r="A31" s="2"/>
      <c r="B31" s="2" t="s">
        <v>57</v>
      </c>
      <c r="C31" s="46">
        <f t="shared" si="0"/>
        <v>46910</v>
      </c>
      <c r="D31" s="92">
        <v>219390</v>
      </c>
      <c r="E31" s="69">
        <v>266300</v>
      </c>
      <c r="F31" s="47">
        <v>85.9</v>
      </c>
    </row>
    <row r="32" spans="1:6" ht="13.5">
      <c r="A32" s="2"/>
      <c r="B32" s="2" t="s">
        <v>28</v>
      </c>
      <c r="C32" s="46">
        <f t="shared" si="0"/>
        <v>49733</v>
      </c>
      <c r="D32" s="92">
        <v>143763</v>
      </c>
      <c r="E32" s="69">
        <v>193496</v>
      </c>
      <c r="F32" s="47">
        <v>77.4</v>
      </c>
    </row>
    <row r="33" spans="1:6" ht="13.5">
      <c r="A33" s="2"/>
      <c r="B33" s="2" t="s">
        <v>58</v>
      </c>
      <c r="C33" s="46">
        <f t="shared" si="0"/>
        <v>63227</v>
      </c>
      <c r="D33" s="92">
        <v>189965</v>
      </c>
      <c r="E33" s="69">
        <v>253192</v>
      </c>
      <c r="F33" s="47">
        <v>168.8</v>
      </c>
    </row>
    <row r="34" spans="1:6" s="108" customFormat="1" ht="15.75">
      <c r="A34" s="103" t="s">
        <v>92</v>
      </c>
      <c r="B34" s="103"/>
      <c r="C34" s="110">
        <f>SUM(C21:C33)</f>
        <v>391277</v>
      </c>
      <c r="D34" s="111">
        <f>SUM(D21:D33)</f>
        <v>818673</v>
      </c>
      <c r="E34" s="112">
        <f>SUM(E21:E33)</f>
        <v>1209950</v>
      </c>
      <c r="F34" s="142"/>
    </row>
    <row r="35" spans="1:6" ht="13.5">
      <c r="A35" s="2"/>
      <c r="B35" s="2"/>
      <c r="C35" s="46"/>
      <c r="D35" s="92"/>
      <c r="E35" s="69"/>
      <c r="F35" s="143"/>
    </row>
    <row r="36" spans="1:6" ht="13.5">
      <c r="A36" s="2"/>
      <c r="B36" s="2"/>
      <c r="C36" s="46"/>
      <c r="D36" s="92"/>
      <c r="E36" s="69"/>
      <c r="F36" s="143"/>
    </row>
    <row r="37" spans="1:6" ht="13.5">
      <c r="A37" s="2"/>
      <c r="B37" s="2"/>
      <c r="C37" s="46"/>
      <c r="D37" s="92"/>
      <c r="E37" s="69"/>
      <c r="F37" s="143"/>
    </row>
    <row r="38" spans="1:6" ht="13.5">
      <c r="A38" s="2"/>
      <c r="B38" s="2"/>
      <c r="C38" s="46"/>
      <c r="D38" s="92"/>
      <c r="E38" s="69"/>
      <c r="F38" s="143"/>
    </row>
    <row r="39" spans="1:6" ht="13.5">
      <c r="A39" s="2"/>
      <c r="B39" s="2"/>
      <c r="C39" s="46"/>
      <c r="D39" s="92"/>
      <c r="E39" s="69"/>
      <c r="F39" s="143"/>
    </row>
    <row r="40" spans="1:6" ht="13.5">
      <c r="A40" s="5" t="s">
        <v>24</v>
      </c>
      <c r="B40" s="2"/>
      <c r="C40" s="46"/>
      <c r="D40" s="93"/>
      <c r="E40" s="70"/>
      <c r="F40" s="144"/>
    </row>
    <row r="41" spans="1:6" ht="13.5">
      <c r="A41" s="2"/>
      <c r="B41" s="2" t="s">
        <v>59</v>
      </c>
      <c r="C41" s="46">
        <f>E41-D41</f>
        <v>41338</v>
      </c>
      <c r="D41" s="92">
        <v>1496629.5</v>
      </c>
      <c r="E41" s="69">
        <v>1537967.5</v>
      </c>
      <c r="F41" s="121">
        <v>153.8</v>
      </c>
    </row>
    <row r="42" spans="1:6" s="108" customFormat="1" ht="15.75">
      <c r="A42" s="103" t="s">
        <v>93</v>
      </c>
      <c r="B42" s="103"/>
      <c r="C42" s="110">
        <f>SUM(C41)</f>
        <v>41338</v>
      </c>
      <c r="D42" s="114">
        <f>SUM(D41)</f>
        <v>1496629.5</v>
      </c>
      <c r="E42" s="115">
        <f>SUM(E41)</f>
        <v>1537967.5</v>
      </c>
      <c r="F42" s="116"/>
    </row>
    <row r="43" spans="1:6" ht="13.5">
      <c r="A43" s="2"/>
      <c r="B43" s="2"/>
      <c r="C43" s="46"/>
      <c r="F43" s="51"/>
    </row>
    <row r="44" spans="1:6" ht="13.5">
      <c r="A44" s="5" t="s">
        <v>25</v>
      </c>
      <c r="B44" s="2"/>
      <c r="C44" s="46"/>
      <c r="F44" s="51"/>
    </row>
    <row r="45" spans="1:6" ht="13.5">
      <c r="A45" s="2"/>
      <c r="B45" s="2" t="s">
        <v>49</v>
      </c>
      <c r="C45" s="46">
        <f>E45-D45</f>
        <v>121882</v>
      </c>
      <c r="D45" s="92">
        <v>562800</v>
      </c>
      <c r="E45" s="69">
        <v>684682</v>
      </c>
      <c r="F45" s="50">
        <v>85.6</v>
      </c>
    </row>
    <row r="46" spans="1:6" ht="13.5">
      <c r="A46" s="2"/>
      <c r="B46" s="2" t="s">
        <v>110</v>
      </c>
      <c r="C46" s="46">
        <f>E46-D46</f>
        <v>21177</v>
      </c>
      <c r="D46" s="92">
        <v>0</v>
      </c>
      <c r="E46" s="69">
        <v>21177</v>
      </c>
      <c r="F46" s="50"/>
    </row>
    <row r="47" spans="1:6" ht="13.5">
      <c r="A47" s="2"/>
      <c r="B47" s="2" t="s">
        <v>101</v>
      </c>
      <c r="C47" s="46">
        <f>E47-D47</f>
        <v>0</v>
      </c>
      <c r="D47" s="92">
        <v>19082</v>
      </c>
      <c r="E47" s="69">
        <v>19082</v>
      </c>
      <c r="F47" s="50"/>
    </row>
    <row r="48" spans="1:6" s="3" customFormat="1" ht="13.5">
      <c r="A48" s="2"/>
      <c r="B48" s="2" t="s">
        <v>29</v>
      </c>
      <c r="C48" s="46"/>
      <c r="D48" s="92"/>
      <c r="E48" s="69"/>
      <c r="F48" s="50"/>
    </row>
    <row r="49" spans="1:6" s="3" customFormat="1" ht="13.5">
      <c r="A49" s="2"/>
      <c r="B49" s="2" t="s">
        <v>32</v>
      </c>
      <c r="C49" s="46"/>
      <c r="D49" s="92"/>
      <c r="E49" s="69"/>
      <c r="F49" s="50"/>
    </row>
    <row r="50" spans="1:6" s="3" customFormat="1" ht="13.5">
      <c r="A50" s="2"/>
      <c r="B50" s="2" t="s">
        <v>60</v>
      </c>
      <c r="C50" s="46">
        <f>E50-D50</f>
        <v>215362.03000000003</v>
      </c>
      <c r="D50" s="92">
        <v>1156708.21</v>
      </c>
      <c r="E50" s="69">
        <v>1372070.24</v>
      </c>
      <c r="F50" s="50">
        <v>111.1</v>
      </c>
    </row>
    <row r="51" spans="1:6" s="3" customFormat="1" ht="13.5">
      <c r="A51" s="2"/>
      <c r="B51" s="2" t="s">
        <v>67</v>
      </c>
      <c r="C51" s="46">
        <f>E51-D51</f>
        <v>1549.8000000000002</v>
      </c>
      <c r="D51" s="92">
        <v>5101.5</v>
      </c>
      <c r="E51" s="69">
        <v>6651.3</v>
      </c>
      <c r="F51" s="50">
        <v>26.6</v>
      </c>
    </row>
    <row r="52" spans="1:6" s="3" customFormat="1" ht="13.5">
      <c r="A52" s="2"/>
      <c r="B52" s="2" t="s">
        <v>83</v>
      </c>
      <c r="C52" s="46">
        <f>E52-D52</f>
        <v>-4132</v>
      </c>
      <c r="D52" s="92">
        <v>317785</v>
      </c>
      <c r="E52" s="69">
        <v>313653</v>
      </c>
      <c r="F52" s="50">
        <v>90.8</v>
      </c>
    </row>
    <row r="53" spans="1:6" s="3" customFormat="1" ht="13.5">
      <c r="A53" s="2"/>
      <c r="B53" s="2" t="s">
        <v>111</v>
      </c>
      <c r="C53" s="46">
        <f>E53-D53</f>
        <v>500</v>
      </c>
      <c r="D53" s="92">
        <v>0</v>
      </c>
      <c r="E53" s="69">
        <v>500</v>
      </c>
      <c r="F53" s="50"/>
    </row>
    <row r="54" spans="1:6" s="108" customFormat="1" ht="15.75">
      <c r="A54" s="103" t="s">
        <v>94</v>
      </c>
      <c r="B54" s="103"/>
      <c r="C54" s="110">
        <f>SUM(C45:C52)</f>
        <v>355838.83</v>
      </c>
      <c r="D54" s="111">
        <f>SUM(D45:D53)</f>
        <v>2061476.71</v>
      </c>
      <c r="E54" s="112">
        <f>SUM(E45:E53)</f>
        <v>2417815.54</v>
      </c>
      <c r="F54" s="117"/>
    </row>
    <row r="55" spans="1:6" s="3" customFormat="1" ht="13.5">
      <c r="A55" s="2"/>
      <c r="B55" s="2"/>
      <c r="C55" s="46"/>
      <c r="D55" s="92"/>
      <c r="E55" s="69"/>
      <c r="F55" s="50"/>
    </row>
    <row r="56" spans="1:6" s="59" customFormat="1" ht="15">
      <c r="A56" s="55"/>
      <c r="B56" s="56" t="s">
        <v>77</v>
      </c>
      <c r="C56" s="57">
        <f>C8+C17+C34+C42+C54</f>
        <v>1090826.43</v>
      </c>
      <c r="D56" s="94">
        <f>D8+D17+D34+D42+D54</f>
        <v>5846831.97</v>
      </c>
      <c r="E56" s="72">
        <f>E8+E17+E34+E42+E54</f>
        <v>6938158.4</v>
      </c>
      <c r="F56" s="58">
        <v>108.4</v>
      </c>
    </row>
    <row r="57" spans="1:6" ht="13.5">
      <c r="A57" s="14"/>
      <c r="C57" s="48"/>
      <c r="D57" s="92"/>
      <c r="E57" s="69"/>
      <c r="F57" s="52"/>
    </row>
    <row r="58" spans="1:6" ht="15">
      <c r="A58" s="14"/>
      <c r="B58" s="19"/>
      <c r="C58" s="19"/>
      <c r="D58" s="86"/>
      <c r="E58" s="39"/>
      <c r="F58" s="53"/>
    </row>
    <row r="59" spans="1:6" s="8" customFormat="1" ht="13.5">
      <c r="A59" s="13" t="s">
        <v>30</v>
      </c>
      <c r="B59" s="2"/>
      <c r="C59" s="2"/>
      <c r="D59" s="95"/>
      <c r="E59" s="73"/>
      <c r="F59" s="54"/>
    </row>
    <row r="60" spans="1:6" s="8" customFormat="1" ht="13.5">
      <c r="A60" s="13"/>
      <c r="B60" s="2" t="s">
        <v>79</v>
      </c>
      <c r="C60" s="46">
        <f>E60-D60</f>
        <v>0</v>
      </c>
      <c r="D60" s="86">
        <v>0</v>
      </c>
      <c r="E60" s="39">
        <v>0</v>
      </c>
      <c r="F60" s="51">
        <v>0</v>
      </c>
    </row>
    <row r="61" ht="13.5">
      <c r="A61" s="15"/>
    </row>
    <row r="62" spans="2:6" s="15" customFormat="1" ht="13.5">
      <c r="B62" s="15" t="s">
        <v>80</v>
      </c>
      <c r="C62" s="79">
        <f>SUM(C56:C60)</f>
        <v>1090826.43</v>
      </c>
      <c r="D62" s="85">
        <f>SUM(D56:D60)</f>
        <v>5846831.97</v>
      </c>
      <c r="E62" s="74">
        <f>SUM(E56:E60)</f>
        <v>6938158.4</v>
      </c>
      <c r="F62" s="76"/>
    </row>
    <row r="63" ht="13.5">
      <c r="A63" s="15"/>
    </row>
    <row r="64" ht="13.5">
      <c r="A64" s="15"/>
    </row>
    <row r="66" spans="2:5" ht="13.5">
      <c r="B66" s="16" t="s">
        <v>105</v>
      </c>
      <c r="C66" s="16"/>
      <c r="D66" s="136" t="s">
        <v>97</v>
      </c>
      <c r="E66" s="137" t="s">
        <v>97</v>
      </c>
    </row>
    <row r="67" spans="2:5" ht="13.5">
      <c r="B67" s="17"/>
      <c r="C67" s="135" t="s">
        <v>96</v>
      </c>
      <c r="D67" s="141">
        <v>41912</v>
      </c>
      <c r="E67" s="129">
        <v>41973</v>
      </c>
    </row>
    <row r="68" spans="2:5" ht="13.5">
      <c r="B68" s="17"/>
      <c r="C68" s="23"/>
      <c r="D68" s="141"/>
      <c r="E68" s="129"/>
    </row>
    <row r="69" spans="2:5" ht="13.5">
      <c r="B69" s="18" t="s">
        <v>26</v>
      </c>
      <c r="C69" s="123">
        <f>E69-D69</f>
        <v>-268769.80000000005</v>
      </c>
      <c r="D69" s="138">
        <v>2319640.73</v>
      </c>
      <c r="E69" s="126">
        <v>2050870.93</v>
      </c>
    </row>
    <row r="70" spans="2:5" ht="13.5">
      <c r="B70" s="77" t="s">
        <v>85</v>
      </c>
      <c r="C70" s="78">
        <f>E70-D70</f>
        <v>34541.19999999998</v>
      </c>
      <c r="D70" s="139">
        <v>249560.65</v>
      </c>
      <c r="E70" s="127">
        <v>284101.85</v>
      </c>
    </row>
    <row r="71" spans="2:5" ht="13.5">
      <c r="B71" s="75" t="s">
        <v>86</v>
      </c>
      <c r="C71" s="124">
        <f>E71-D71</f>
        <v>-234228.6000000001</v>
      </c>
      <c r="D71" s="140">
        <f>SUM(D69:D70)</f>
        <v>2569201.38</v>
      </c>
      <c r="E71" s="128">
        <f>SUM(E69:E70)</f>
        <v>2334972.78</v>
      </c>
    </row>
    <row r="72" spans="2:5" ht="13.5">
      <c r="B72" s="18" t="s">
        <v>27</v>
      </c>
      <c r="C72" s="37">
        <f>E72-D72</f>
        <v>-12743</v>
      </c>
      <c r="D72" s="138">
        <v>27940</v>
      </c>
      <c r="E72" s="126">
        <v>15197</v>
      </c>
    </row>
  </sheetData>
  <sheetProtection/>
  <mergeCells count="1">
    <mergeCell ref="A1:F1"/>
  </mergeCells>
  <printOptions/>
  <pageMargins left="0.61" right="0.27" top="0.38" bottom="0.7" header="0.17" footer="0.41"/>
  <pageSetup orientation="landscape" paperSize="9" r:id="rId1"/>
  <headerFooter alignWithMargins="0">
    <oddFooter>&amp;Cstr.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Uživatel</cp:lastModifiedBy>
  <cp:lastPrinted>2014-12-10T14:09:14Z</cp:lastPrinted>
  <dcterms:created xsi:type="dcterms:W3CDTF">2003-05-20T06:48:53Z</dcterms:created>
  <dcterms:modified xsi:type="dcterms:W3CDTF">2014-12-10T14:09:20Z</dcterms:modified>
  <cp:category/>
  <cp:version/>
  <cp:contentType/>
  <cp:contentStatus/>
</cp:coreProperties>
</file>