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2120" windowHeight="8640" activeTab="0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<sst xmlns="http://schemas.openxmlformats.org/spreadsheetml/2006/main" count="143" uniqueCount="113">
  <si>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</si>
  <si>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</si>
  <si>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</si>
  <si>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</si>
  <si>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</si>
  <si>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</si>
  <si>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</si>
  <si>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</si>
  <si>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</si>
  <si>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</si>
  <si>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</si>
  <si>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</si>
  <si>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</si>
  <si>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</si>
  <si>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</si>
  <si>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</si>
  <si>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</si>
  <si>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</si>
  <si>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</si>
  <si>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</si>
  <si>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</si>
  <si>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</si>
  <si>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</si>
  <si>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</si>
  <si>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</si>
  <si>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</si>
  <si>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</si>
  <si>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</si>
  <si>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</si>
  <si>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</si>
  <si>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</si>
  <si>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</si>
  <si>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</si>
  <si>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</si>
  <si>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</si>
  <si>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</si>
  <si>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</si>
  <si>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</si>
  <si>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</si>
  <si>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</si>
  <si>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</si>
  <si>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</si>
  <si>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</si>
  <si>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</si>
  <si>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</si>
  <si>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</si>
  <si>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</si>
  <si>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</si>
  <si>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</si>
  <si>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</si>
  <si>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</si>
  <si>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</si>
  <si>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</si>
  <si>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</si>
  <si>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</si>
  <si>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</si>
  <si>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</si>
  <si>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</si>
  <si>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</si>
  <si>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</si>
  <si>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</si>
  <si>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</si>
  <si>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</si>
  <si>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</si>
  <si>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</si>
  <si>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</si>
  <si>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</si>
  <si>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</si>
  <si>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</si>
  <si>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</si>
  <si>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</si>
  <si>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</si>
  <si>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</si>
  <si>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</si>
  <si>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</si>
  <si>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0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</si>
  <si>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</si>
  <si>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</si>
  <si>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</si>
  <si>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</si>
  <si>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</si>
  <si>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</si>
  <si>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</si>
  <si>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</si>
  <si>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</si>
  <si>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</si>
  <si>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</si>
  <si>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</si>
  <si>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</si>
  <si>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</si>
  <si>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</si>
  <si>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</si>
  <si>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</si>
  <si>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</si>
  <si>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</si>
  <si>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</si>
  <si>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</si>
  <si>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</si>
  <si>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</si>
  <si>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</si>
  <si>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</si>
  <si>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</si>
  <si>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</si>
  <si>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</si>
  <si>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Volba prezidenta republiky</t>
  </si>
  <si>
    <t>404,6</t>
  </si>
  <si>
    <t>Rozbor hospodaření obce Ždírec ke dni 31.12.2018</t>
  </si>
  <si>
    <t>Zrušený odvod z loterií kromě VHP</t>
  </si>
  <si>
    <t>Stav k 31.12.2018</t>
  </si>
  <si>
    <t>Neinv. Přijaté transfery od krajů</t>
  </si>
  <si>
    <t>Ost. zál. kult., círk.,sděl. prostředků</t>
  </si>
  <si>
    <t>60,7</t>
  </si>
  <si>
    <t>Volby do zast. územ. samospr.cel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</si>
</sst>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  <numFmt numFmtId="170" formatCode="[$-405]d\.\ mmmm\ yyyy"/>
    <numFmt numFmtId="171" formatCode="[$-405]dddd\ d\.\ mmmm\ yyyy"/>
  </numFmts>
  <fonts count="140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sz val="12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u val="singleAccounting"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 CE"/>
      <family val="2"/>
    </font>
    <font>
      <u val="singleAccounting"/>
      <sz val="16"/>
      <color indexed="30"/>
      <name val="Arial CE"/>
      <family val="2"/>
    </font>
    <font>
      <u val="singleAccounting"/>
      <sz val="10"/>
      <color indexed="30"/>
      <name val="Arial CE"/>
      <family val="2"/>
    </font>
    <font>
      <b/>
      <i/>
      <sz val="12"/>
      <color indexed="10"/>
      <name val="Times New Roman"/>
      <family val="1"/>
    </font>
    <font>
      <b/>
      <i/>
      <sz val="12"/>
      <color indexed="10"/>
      <name val="Times New Roman CE"/>
      <family val="1"/>
    </font>
    <font>
      <b/>
      <i/>
      <sz val="12"/>
      <color indexed="10"/>
      <name val="Arial"/>
      <family val="2"/>
    </font>
    <font>
      <b/>
      <i/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53"/>
      <name val="Arial"/>
      <family val="2"/>
    </font>
    <font>
      <sz val="11"/>
      <color indexed="53"/>
      <name val="Arial CE"/>
      <family val="2"/>
    </font>
    <font>
      <sz val="10"/>
      <color indexed="53"/>
      <name val="Arial CE"/>
      <family val="2"/>
    </font>
    <font>
      <sz val="10"/>
      <color indexed="53"/>
      <name val="Times New Roman CE"/>
      <family val="1"/>
    </font>
    <font>
      <b/>
      <sz val="10"/>
      <color indexed="53"/>
      <name val="Arial CE"/>
      <family val="0"/>
    </font>
    <font>
      <sz val="10"/>
      <color indexed="17"/>
      <name val="Arial"/>
      <family val="2"/>
    </font>
    <font>
      <b/>
      <sz val="10"/>
      <color indexed="17"/>
      <name val="Arial CE"/>
      <family val="0"/>
    </font>
    <font>
      <sz val="11"/>
      <color indexed="8"/>
      <name val="Arial CE"/>
      <family val="2"/>
    </font>
    <font>
      <sz val="10"/>
      <color indexed="62"/>
      <name val="Arial CE"/>
      <family val="2"/>
    </font>
    <font>
      <sz val="11"/>
      <color indexed="62"/>
      <name val="Arial CE"/>
      <family val="2"/>
    </font>
    <font>
      <b/>
      <i/>
      <sz val="12"/>
      <color indexed="62"/>
      <name val="Times New Roman"/>
      <family val="1"/>
    </font>
    <font>
      <b/>
      <i/>
      <sz val="12"/>
      <color indexed="62"/>
      <name val="Times New Roman CE"/>
      <family val="1"/>
    </font>
    <font>
      <b/>
      <sz val="11"/>
      <color indexed="62"/>
      <name val="Arial CE"/>
      <family val="2"/>
    </font>
    <font>
      <b/>
      <sz val="10"/>
      <color indexed="62"/>
      <name val="Arial CE"/>
      <family val="0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2"/>
      <color indexed="62"/>
      <name val="Arial CE"/>
      <family val="2"/>
    </font>
    <font>
      <b/>
      <sz val="10"/>
      <color indexed="62"/>
      <name val="Arial"/>
      <family val="2"/>
    </font>
    <font>
      <sz val="10"/>
      <color indexed="62"/>
      <name val="Times New Roman CE"/>
      <family val="1"/>
    </font>
    <font>
      <sz val="11"/>
      <color indexed="5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u val="singleAccounting"/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2"/>
    </font>
    <font>
      <u val="singleAccounting"/>
      <sz val="16"/>
      <color rgb="FF0070C0"/>
      <name val="Arial CE"/>
      <family val="2"/>
    </font>
    <font>
      <u val="singleAccounting"/>
      <sz val="10"/>
      <color rgb="FF0070C0"/>
      <name val="Arial CE"/>
      <family val="2"/>
    </font>
    <font>
      <b/>
      <i/>
      <sz val="12"/>
      <color rgb="FFFF0000"/>
      <name val="Times New Roman"/>
      <family val="1"/>
    </font>
    <font>
      <b/>
      <i/>
      <sz val="12"/>
      <color rgb="FFFF0000"/>
      <name val="Times New Roman CE"/>
      <family val="1"/>
    </font>
    <font>
      <b/>
      <i/>
      <sz val="12"/>
      <color rgb="FFFF0000"/>
      <name val="Arial"/>
      <family val="2"/>
    </font>
    <font>
      <b/>
      <i/>
      <sz val="12"/>
      <color rgb="FFFF0000"/>
      <name val="Arial CE"/>
      <family val="2"/>
    </font>
    <font>
      <b/>
      <sz val="10"/>
      <color rgb="FFFF0000"/>
      <name val="Arial CE"/>
      <family val="0"/>
    </font>
    <font>
      <sz val="10"/>
      <color theme="9"/>
      <name val="Arial"/>
      <family val="2"/>
    </font>
    <font>
      <sz val="11"/>
      <color theme="9"/>
      <name val="Arial CE"/>
      <family val="2"/>
    </font>
    <font>
      <sz val="10"/>
      <color theme="9"/>
      <name val="Arial CE"/>
      <family val="2"/>
    </font>
    <font>
      <sz val="10"/>
      <color theme="9"/>
      <name val="Times New Roman CE"/>
      <family val="1"/>
    </font>
    <font>
      <b/>
      <sz val="10"/>
      <color theme="9"/>
      <name val="Arial CE"/>
      <family val="0"/>
    </font>
    <font>
      <sz val="10"/>
      <color rgb="FF00B050"/>
      <name val="Arial"/>
      <family val="2"/>
    </font>
    <font>
      <b/>
      <sz val="10"/>
      <color rgb="FF00B050"/>
      <name val="Arial CE"/>
      <family val="0"/>
    </font>
    <font>
      <sz val="11"/>
      <color theme="1"/>
      <name val="Arial CE"/>
      <family val="2"/>
    </font>
    <font>
      <sz val="10"/>
      <color theme="3" tint="0.39998000860214233"/>
      <name val="Arial CE"/>
      <family val="2"/>
    </font>
    <font>
      <sz val="11"/>
      <color theme="3" tint="0.39998000860214233"/>
      <name val="Arial CE"/>
      <family val="2"/>
    </font>
    <font>
      <b/>
      <i/>
      <sz val="12"/>
      <color theme="3" tint="0.39998000860214233"/>
      <name val="Times New Roman"/>
      <family val="1"/>
    </font>
    <font>
      <b/>
      <i/>
      <sz val="12"/>
      <color theme="3" tint="0.39998000860214233"/>
      <name val="Times New Roman CE"/>
      <family val="1"/>
    </font>
    <font>
      <b/>
      <sz val="11"/>
      <color theme="3" tint="0.39998000860214233"/>
      <name val="Arial CE"/>
      <family val="2"/>
    </font>
    <font>
      <b/>
      <sz val="10"/>
      <color theme="3" tint="0.39998000860214233"/>
      <name val="Arial CE"/>
      <family val="0"/>
    </font>
    <font>
      <sz val="10"/>
      <color theme="3" tint="0.39998000860214233"/>
      <name val="Arial"/>
      <family val="2"/>
    </font>
    <font>
      <b/>
      <i/>
      <sz val="12"/>
      <color theme="3" tint="0.39998000860214233"/>
      <name val="Arial"/>
      <family val="2"/>
    </font>
    <font>
      <b/>
      <i/>
      <sz val="12"/>
      <color theme="3" tint="0.39998000860214233"/>
      <name val="Arial CE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Times New Roman CE"/>
      <family val="1"/>
    </font>
    <font>
      <sz val="11"/>
      <color rgb="FF92D05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64" fontId="8" fillId="0" borderId="0" xfId="38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7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11" fillId="0" borderId="0" xfId="0" applyNumberFormat="1" applyFont="1" applyAlignment="1">
      <alignment horizontal="right"/>
    </xf>
    <xf numFmtId="44" fontId="100" fillId="0" borderId="0" xfId="0" applyNumberFormat="1" applyFont="1" applyFill="1" applyAlignment="1">
      <alignment horizontal="center" vertical="center"/>
    </xf>
    <xf numFmtId="44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44" fontId="102" fillId="0" borderId="0" xfId="0" applyNumberFormat="1" applyFont="1" applyAlignment="1">
      <alignment/>
    </xf>
    <xf numFmtId="44" fontId="101" fillId="0" borderId="0" xfId="0" applyNumberFormat="1" applyFont="1" applyAlignment="1">
      <alignment horizontal="center"/>
    </xf>
    <xf numFmtId="14" fontId="102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9" fillId="33" borderId="11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center"/>
    </xf>
    <xf numFmtId="164" fontId="19" fillId="33" borderId="12" xfId="38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103" fillId="0" borderId="0" xfId="0" applyFont="1" applyAlignment="1">
      <alignment/>
    </xf>
    <xf numFmtId="164" fontId="19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164" fontId="21" fillId="23" borderId="0" xfId="0" applyNumberFormat="1" applyFont="1" applyFill="1" applyBorder="1" applyAlignment="1">
      <alignment horizontal="right"/>
    </xf>
    <xf numFmtId="164" fontId="5" fillId="23" borderId="0" xfId="0" applyNumberFormat="1" applyFont="1" applyFill="1" applyBorder="1" applyAlignment="1">
      <alignment horizontal="right"/>
    </xf>
    <xf numFmtId="0" fontId="6" fillId="23" borderId="0" xfId="0" applyFont="1" applyFill="1" applyAlignment="1">
      <alignment/>
    </xf>
    <xf numFmtId="0" fontId="104" fillId="0" borderId="0" xfId="0" applyFont="1" applyBorder="1" applyAlignment="1">
      <alignment/>
    </xf>
    <xf numFmtId="0" fontId="105" fillId="0" borderId="0" xfId="0" applyFont="1" applyAlignment="1">
      <alignment/>
    </xf>
    <xf numFmtId="44" fontId="106" fillId="0" borderId="0" xfId="0" applyNumberFormat="1" applyFont="1" applyAlignment="1">
      <alignment horizontal="center"/>
    </xf>
    <xf numFmtId="164" fontId="106" fillId="23" borderId="12" xfId="0" applyNumberFormat="1" applyFont="1" applyFill="1" applyBorder="1" applyAlignment="1">
      <alignment horizontal="right"/>
    </xf>
    <xf numFmtId="0" fontId="107" fillId="0" borderId="0" xfId="0" applyFont="1" applyAlignment="1">
      <alignment/>
    </xf>
    <xf numFmtId="0" fontId="104" fillId="0" borderId="0" xfId="0" applyFont="1" applyAlignment="1">
      <alignment/>
    </xf>
    <xf numFmtId="0" fontId="108" fillId="0" borderId="0" xfId="0" applyFont="1" applyAlignment="1">
      <alignment/>
    </xf>
    <xf numFmtId="44" fontId="108" fillId="0" borderId="0" xfId="0" applyNumberFormat="1" applyFont="1" applyAlignment="1">
      <alignment/>
    </xf>
    <xf numFmtId="164" fontId="108" fillId="33" borderId="12" xfId="0" applyNumberFormat="1" applyFont="1" applyFill="1" applyBorder="1" applyAlignment="1">
      <alignment horizontal="right"/>
    </xf>
    <xf numFmtId="0" fontId="109" fillId="0" borderId="0" xfId="0" applyFont="1" applyFill="1" applyAlignment="1">
      <alignment horizontal="center" vertical="center"/>
    </xf>
    <xf numFmtId="0" fontId="102" fillId="0" borderId="0" xfId="0" applyFont="1" applyAlignment="1">
      <alignment horizontal="center"/>
    </xf>
    <xf numFmtId="14" fontId="110" fillId="0" borderId="0" xfId="0" applyNumberFormat="1" applyFont="1" applyAlignment="1">
      <alignment horizontal="center"/>
    </xf>
    <xf numFmtId="44" fontId="110" fillId="0" borderId="0" xfId="0" applyNumberFormat="1" applyFont="1" applyAlignment="1">
      <alignment horizontal="center"/>
    </xf>
    <xf numFmtId="44" fontId="110" fillId="0" borderId="0" xfId="0" applyNumberFormat="1" applyFont="1" applyAlignment="1">
      <alignment/>
    </xf>
    <xf numFmtId="0" fontId="101" fillId="0" borderId="0" xfId="0" applyFont="1" applyAlignment="1">
      <alignment/>
    </xf>
    <xf numFmtId="44" fontId="111" fillId="0" borderId="0" xfId="0" applyNumberFormat="1" applyFont="1" applyAlignment="1">
      <alignment/>
    </xf>
    <xf numFmtId="44" fontId="112" fillId="0" borderId="0" xfId="0" applyNumberFormat="1" applyFont="1" applyAlignment="1">
      <alignment/>
    </xf>
    <xf numFmtId="44" fontId="11" fillId="0" borderId="0" xfId="38" applyFont="1" applyAlignment="1">
      <alignment horizontal="right"/>
    </xf>
    <xf numFmtId="164" fontId="12" fillId="0" borderId="0" xfId="38" applyNumberFormat="1" applyFont="1" applyAlignment="1">
      <alignment horizontal="right"/>
    </xf>
    <xf numFmtId="44" fontId="11" fillId="0" borderId="13" xfId="38" applyFont="1" applyBorder="1" applyAlignment="1">
      <alignment horizontal="right"/>
    </xf>
    <xf numFmtId="44" fontId="2" fillId="0" borderId="13" xfId="38" applyNumberFormat="1" applyFont="1" applyBorder="1" applyAlignment="1">
      <alignment/>
    </xf>
    <xf numFmtId="44" fontId="12" fillId="0" borderId="0" xfId="0" applyNumberFormat="1" applyFont="1" applyAlignment="1">
      <alignment/>
    </xf>
    <xf numFmtId="44" fontId="113" fillId="0" borderId="0" xfId="0" applyNumberFormat="1" applyFont="1" applyFill="1" applyAlignment="1">
      <alignment horizontal="center" vertical="center"/>
    </xf>
    <xf numFmtId="44" fontId="103" fillId="0" borderId="0" xfId="0" applyNumberFormat="1" applyFont="1" applyAlignment="1">
      <alignment/>
    </xf>
    <xf numFmtId="0" fontId="114" fillId="0" borderId="0" xfId="0" applyFont="1" applyFill="1" applyAlignment="1">
      <alignment horizontal="center" vertic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4" fontId="22" fillId="0" borderId="0" xfId="0" applyNumberFormat="1" applyFont="1" applyAlignment="1">
      <alignment horizontal="left"/>
    </xf>
    <xf numFmtId="44" fontId="115" fillId="0" borderId="0" xfId="0" applyNumberFormat="1" applyFont="1" applyAlignment="1">
      <alignment/>
    </xf>
    <xf numFmtId="164" fontId="22" fillId="33" borderId="12" xfId="38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 horizontal="left"/>
    </xf>
    <xf numFmtId="44" fontId="116" fillId="0" borderId="0" xfId="0" applyNumberFormat="1" applyFont="1" applyAlignment="1">
      <alignment horizontal="left"/>
    </xf>
    <xf numFmtId="164" fontId="24" fillId="33" borderId="12" xfId="38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64" fontId="24" fillId="33" borderId="12" xfId="0" applyNumberFormat="1" applyFont="1" applyFill="1" applyBorder="1" applyAlignment="1">
      <alignment horizontal="right"/>
    </xf>
    <xf numFmtId="44" fontId="25" fillId="0" borderId="0" xfId="0" applyNumberFormat="1" applyFont="1" applyAlignment="1">
      <alignment horizontal="center"/>
    </xf>
    <xf numFmtId="44" fontId="117" fillId="0" borderId="0" xfId="0" applyNumberFormat="1" applyFont="1" applyAlignment="1">
      <alignment/>
    </xf>
    <xf numFmtId="164" fontId="25" fillId="33" borderId="12" xfId="38" applyNumberFormat="1" applyFont="1" applyFill="1" applyBorder="1" applyAlignment="1">
      <alignment horizontal="right"/>
    </xf>
    <xf numFmtId="44" fontId="118" fillId="0" borderId="0" xfId="0" applyNumberFormat="1" applyFont="1" applyAlignment="1">
      <alignment/>
    </xf>
    <xf numFmtId="164" fontId="24" fillId="23" borderId="0" xfId="38" applyNumberFormat="1" applyFont="1" applyFill="1" applyAlignment="1">
      <alignment horizontal="right"/>
    </xf>
    <xf numFmtId="164" fontId="25" fillId="23" borderId="12" xfId="38" applyNumberFormat="1" applyFont="1" applyFill="1" applyBorder="1" applyAlignment="1">
      <alignment horizontal="right"/>
    </xf>
    <xf numFmtId="44" fontId="117" fillId="0" borderId="0" xfId="0" applyNumberFormat="1" applyFont="1" applyAlignment="1">
      <alignment horizontal="center"/>
    </xf>
    <xf numFmtId="49" fontId="25" fillId="33" borderId="11" xfId="0" applyNumberFormat="1" applyFont="1" applyFill="1" applyBorder="1" applyAlignment="1">
      <alignment horizontal="right"/>
    </xf>
    <xf numFmtId="164" fontId="19" fillId="23" borderId="11" xfId="38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4" fontId="2" fillId="0" borderId="0" xfId="0" applyNumberFormat="1" applyFont="1" applyAlignment="1">
      <alignment horizontal="right"/>
    </xf>
    <xf numFmtId="44" fontId="11" fillId="0" borderId="0" xfId="38" applyNumberFormat="1" applyFont="1" applyAlignment="1">
      <alignment/>
    </xf>
    <xf numFmtId="0" fontId="119" fillId="0" borderId="0" xfId="0" applyFont="1" applyAlignment="1">
      <alignment horizontal="center"/>
    </xf>
    <xf numFmtId="44" fontId="119" fillId="0" borderId="0" xfId="38" applyFont="1" applyAlignment="1">
      <alignment/>
    </xf>
    <xf numFmtId="44" fontId="119" fillId="0" borderId="13" xfId="0" applyNumberFormat="1" applyFont="1" applyBorder="1" applyAlignment="1">
      <alignment/>
    </xf>
    <xf numFmtId="44" fontId="119" fillId="0" borderId="0" xfId="0" applyNumberFormat="1" applyFont="1" applyAlignment="1">
      <alignment/>
    </xf>
    <xf numFmtId="14" fontId="119" fillId="0" borderId="0" xfId="0" applyNumberFormat="1" applyFont="1" applyAlignment="1">
      <alignment horizontal="center"/>
    </xf>
    <xf numFmtId="164" fontId="5" fillId="0" borderId="0" xfId="38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164" fontId="25" fillId="33" borderId="10" xfId="38" applyNumberFormat="1" applyFont="1" applyFill="1" applyBorder="1" applyAlignment="1">
      <alignment horizontal="right"/>
    </xf>
    <xf numFmtId="164" fontId="3" fillId="33" borderId="10" xfId="38" applyNumberFormat="1" applyFont="1" applyFill="1" applyBorder="1" applyAlignment="1">
      <alignment horizontal="right"/>
    </xf>
    <xf numFmtId="164" fontId="3" fillId="33" borderId="11" xfId="38" applyNumberFormat="1" applyFont="1" applyFill="1" applyBorder="1" applyAlignment="1">
      <alignment horizontal="right"/>
    </xf>
    <xf numFmtId="164" fontId="3" fillId="33" borderId="0" xfId="38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left"/>
    </xf>
    <xf numFmtId="44" fontId="102" fillId="0" borderId="0" xfId="0" applyNumberFormat="1" applyFont="1" applyAlignment="1">
      <alignment horizontal="center"/>
    </xf>
    <xf numFmtId="14" fontId="120" fillId="0" borderId="0" xfId="0" applyNumberFormat="1" applyFont="1" applyAlignment="1">
      <alignment horizontal="center"/>
    </xf>
    <xf numFmtId="0" fontId="120" fillId="0" borderId="0" xfId="0" applyFont="1" applyAlignment="1">
      <alignment/>
    </xf>
    <xf numFmtId="44" fontId="120" fillId="0" borderId="0" xfId="0" applyNumberFormat="1" applyFont="1" applyAlignment="1">
      <alignment/>
    </xf>
    <xf numFmtId="14" fontId="121" fillId="0" borderId="0" xfId="0" applyNumberFormat="1" applyFont="1" applyAlignment="1">
      <alignment horizontal="center"/>
    </xf>
    <xf numFmtId="0" fontId="122" fillId="0" borderId="0" xfId="0" applyFont="1" applyAlignment="1">
      <alignment/>
    </xf>
    <xf numFmtId="44" fontId="122" fillId="0" borderId="0" xfId="0" applyNumberFormat="1" applyFont="1" applyAlignment="1">
      <alignment/>
    </xf>
    <xf numFmtId="44" fontId="123" fillId="0" borderId="0" xfId="0" applyNumberFormat="1" applyFont="1" applyAlignment="1">
      <alignment/>
    </xf>
    <xf numFmtId="14" fontId="124" fillId="0" borderId="0" xfId="0" applyNumberFormat="1" applyFont="1" applyAlignment="1">
      <alignment horizontal="center"/>
    </xf>
    <xf numFmtId="44" fontId="125" fillId="0" borderId="0" xfId="0" applyNumberFormat="1" applyFont="1" applyAlignment="1">
      <alignment/>
    </xf>
    <xf numFmtId="14" fontId="119" fillId="0" borderId="0" xfId="0" applyNumberFormat="1" applyFont="1" applyAlignment="1">
      <alignment horizontal="center"/>
    </xf>
    <xf numFmtId="14" fontId="126" fillId="0" borderId="0" xfId="0" applyNumberFormat="1" applyFont="1" applyAlignment="1">
      <alignment horizontal="center"/>
    </xf>
    <xf numFmtId="164" fontId="127" fillId="33" borderId="12" xfId="38" applyNumberFormat="1" applyFont="1" applyFill="1" applyBorder="1" applyAlignment="1">
      <alignment horizontal="right"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4" fontId="128" fillId="0" borderId="0" xfId="0" applyNumberFormat="1" applyFont="1" applyAlignment="1">
      <alignment horizontal="center"/>
    </xf>
    <xf numFmtId="14" fontId="129" fillId="0" borderId="0" xfId="0" applyNumberFormat="1" applyFont="1" applyAlignment="1">
      <alignment horizontal="center"/>
    </xf>
    <xf numFmtId="0" fontId="129" fillId="0" borderId="0" xfId="0" applyFont="1" applyAlignment="1">
      <alignment/>
    </xf>
    <xf numFmtId="44" fontId="129" fillId="0" borderId="0" xfId="0" applyNumberFormat="1" applyFont="1" applyAlignment="1">
      <alignment/>
    </xf>
    <xf numFmtId="44" fontId="130" fillId="0" borderId="0" xfId="0" applyNumberFormat="1" applyFont="1" applyAlignment="1">
      <alignment/>
    </xf>
    <xf numFmtId="44" fontId="131" fillId="0" borderId="0" xfId="0" applyNumberFormat="1" applyFont="1" applyAlignment="1">
      <alignment horizontal="left"/>
    </xf>
    <xf numFmtId="44" fontId="132" fillId="0" borderId="0" xfId="0" applyNumberFormat="1" applyFont="1" applyAlignment="1">
      <alignment/>
    </xf>
    <xf numFmtId="44" fontId="128" fillId="0" borderId="0" xfId="0" applyNumberFormat="1" applyFont="1" applyAlignment="1">
      <alignment/>
    </xf>
    <xf numFmtId="0" fontId="133" fillId="0" borderId="0" xfId="0" applyFont="1" applyAlignment="1">
      <alignment horizontal="center"/>
    </xf>
    <xf numFmtId="14" fontId="133" fillId="0" borderId="0" xfId="0" applyNumberFormat="1" applyFont="1" applyAlignment="1">
      <alignment horizontal="center"/>
    </xf>
    <xf numFmtId="44" fontId="133" fillId="0" borderId="0" xfId="38" applyFont="1" applyAlignment="1">
      <alignment/>
    </xf>
    <xf numFmtId="44" fontId="133" fillId="0" borderId="13" xfId="0" applyNumberFormat="1" applyFont="1" applyBorder="1" applyAlignment="1">
      <alignment/>
    </xf>
    <xf numFmtId="44" fontId="133" fillId="0" borderId="0" xfId="0" applyNumberFormat="1" applyFont="1" applyAlignment="1">
      <alignment/>
    </xf>
    <xf numFmtId="0" fontId="129" fillId="0" borderId="0" xfId="0" applyFont="1" applyAlignment="1">
      <alignment horizontal="center"/>
    </xf>
    <xf numFmtId="14" fontId="134" fillId="0" borderId="0" xfId="0" applyNumberFormat="1" applyFont="1" applyAlignment="1">
      <alignment horizontal="center"/>
    </xf>
    <xf numFmtId="44" fontId="134" fillId="0" borderId="0" xfId="0" applyNumberFormat="1" applyFont="1" applyAlignment="1">
      <alignment horizontal="center"/>
    </xf>
    <xf numFmtId="44" fontId="135" fillId="0" borderId="0" xfId="0" applyNumberFormat="1" applyFont="1" applyAlignment="1">
      <alignment horizontal="center"/>
    </xf>
    <xf numFmtId="0" fontId="134" fillId="0" borderId="0" xfId="0" applyFont="1" applyAlignment="1">
      <alignment/>
    </xf>
    <xf numFmtId="44" fontId="134" fillId="0" borderId="0" xfId="0" applyNumberFormat="1" applyFont="1" applyAlignment="1">
      <alignment/>
    </xf>
    <xf numFmtId="44" fontId="135" fillId="0" borderId="0" xfId="0" applyNumberFormat="1" applyFont="1" applyAlignment="1">
      <alignment/>
    </xf>
    <xf numFmtId="44" fontId="129" fillId="0" borderId="0" xfId="0" applyNumberFormat="1" applyFont="1" applyAlignment="1">
      <alignment horizontal="center"/>
    </xf>
    <xf numFmtId="44" fontId="136" fillId="0" borderId="0" xfId="0" applyNumberFormat="1" applyFont="1" applyAlignment="1">
      <alignment/>
    </xf>
    <xf numFmtId="0" fontId="128" fillId="0" borderId="0" xfId="0" applyFont="1" applyAlignment="1">
      <alignment/>
    </xf>
    <xf numFmtId="44" fontId="137" fillId="0" borderId="0" xfId="0" applyNumberFormat="1" applyFont="1" applyAlignment="1">
      <alignment/>
    </xf>
    <xf numFmtId="44" fontId="138" fillId="0" borderId="0" xfId="0" applyNumberFormat="1" applyFont="1" applyAlignment="1">
      <alignment/>
    </xf>
    <xf numFmtId="0" fontId="133" fillId="0" borderId="0" xfId="0" applyFont="1" applyAlignment="1">
      <alignment horizontal="center"/>
    </xf>
    <xf numFmtId="14" fontId="133" fillId="0" borderId="0" xfId="0" applyNumberFormat="1" applyFont="1" applyAlignment="1">
      <alignment horizontal="center"/>
    </xf>
    <xf numFmtId="44" fontId="139" fillId="0" borderId="0" xfId="0" applyNumberFormat="1" applyFont="1" applyAlignment="1">
      <alignment/>
    </xf>
    <xf numFmtId="2" fontId="119" fillId="0" borderId="0" xfId="38" applyNumberFormat="1" applyFont="1" applyAlignment="1">
      <alignment/>
    </xf>
    <xf numFmtId="44" fontId="119" fillId="0" borderId="0" xfId="38" applyFont="1" applyAlignment="1">
      <alignment horizontal="right"/>
    </xf>
    <xf numFmtId="44" fontId="119" fillId="0" borderId="13" xfId="0" applyNumberFormat="1" applyFont="1" applyBorder="1" applyAlignment="1">
      <alignment horizontal="right"/>
    </xf>
    <xf numFmtId="44" fontId="119" fillId="0" borderId="0" xfId="0" applyNumberFormat="1" applyFont="1" applyAlignment="1">
      <alignment horizontal="right"/>
    </xf>
    <xf numFmtId="2" fontId="119" fillId="0" borderId="0" xfId="38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K59" sqref="K59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8.125" style="2" bestFit="1" customWidth="1"/>
    <col min="5" max="5" width="17.875" style="78" customWidth="1"/>
    <col min="6" max="6" width="17.875" style="39" hidden="1" customWidth="1"/>
    <col min="7" max="7" width="17.875" style="39" customWidth="1"/>
    <col min="8" max="8" width="8.25390625" style="10" bestFit="1" customWidth="1"/>
    <col min="10" max="10" width="17.00390625" style="0" customWidth="1"/>
  </cols>
  <sheetData>
    <row r="1" spans="1:8" ht="24.75">
      <c r="A1" s="130" t="s">
        <v>106</v>
      </c>
      <c r="B1" s="130"/>
      <c r="C1" s="130"/>
      <c r="D1" s="130"/>
      <c r="E1" s="130"/>
      <c r="F1" s="130"/>
      <c r="G1" s="130"/>
      <c r="H1" s="130"/>
    </row>
    <row r="2" spans="1:8" ht="13.5" customHeight="1">
      <c r="A2" s="9"/>
      <c r="B2" s="9"/>
      <c r="C2" s="9"/>
      <c r="D2" s="9"/>
      <c r="E2" s="77"/>
      <c r="F2" s="38"/>
      <c r="G2" s="38"/>
      <c r="H2" s="9"/>
    </row>
    <row r="3" spans="3:8" ht="17.25" customHeight="1">
      <c r="C3" s="22" t="s">
        <v>56</v>
      </c>
      <c r="D3" s="22"/>
      <c r="E3" s="132" t="s">
        <v>59</v>
      </c>
      <c r="F3" s="42" t="s">
        <v>59</v>
      </c>
      <c r="G3" s="42" t="s">
        <v>59</v>
      </c>
      <c r="H3" s="24" t="s">
        <v>32</v>
      </c>
    </row>
    <row r="4" spans="1:8" s="3" customFormat="1" ht="15">
      <c r="A4" s="13" t="s">
        <v>0</v>
      </c>
      <c r="C4" s="23" t="s">
        <v>66</v>
      </c>
      <c r="D4" s="23" t="s">
        <v>56</v>
      </c>
      <c r="E4" s="133">
        <v>43404</v>
      </c>
      <c r="F4" s="43">
        <v>42123</v>
      </c>
      <c r="G4" s="43">
        <v>43465</v>
      </c>
      <c r="H4" s="26" t="s">
        <v>33</v>
      </c>
    </row>
    <row r="5" spans="1:8" s="3" customFormat="1" ht="15">
      <c r="A5" s="25" t="s">
        <v>1</v>
      </c>
      <c r="B5" s="2"/>
      <c r="E5" s="134"/>
      <c r="F5" s="40"/>
      <c r="G5" s="40"/>
      <c r="H5" s="35"/>
    </row>
    <row r="6" spans="1:8" s="3" customFormat="1" ht="13.5" customHeight="1">
      <c r="A6" s="27"/>
      <c r="B6" s="4" t="s">
        <v>92</v>
      </c>
      <c r="C6" s="21">
        <f>F6-E6</f>
        <v>-782490.74</v>
      </c>
      <c r="D6" s="21">
        <f>G6-E6</f>
        <v>259781.31000000006</v>
      </c>
      <c r="E6" s="135">
        <v>1118853.7</v>
      </c>
      <c r="F6" s="41">
        <v>336362.96</v>
      </c>
      <c r="G6" s="41">
        <v>1378635.01</v>
      </c>
      <c r="H6" s="28">
        <v>125.3</v>
      </c>
    </row>
    <row r="7" spans="1:8" s="3" customFormat="1" ht="13.5" customHeight="1">
      <c r="A7" s="29"/>
      <c r="B7" s="4" t="s">
        <v>93</v>
      </c>
      <c r="C7" s="21">
        <f>F7-E7</f>
        <v>-10741.67</v>
      </c>
      <c r="D7" s="21">
        <f aca="true" t="shared" si="0" ref="D7:D18">G7-E7</f>
        <v>13040.34</v>
      </c>
      <c r="E7" s="135">
        <v>19395.73</v>
      </c>
      <c r="F7" s="41">
        <v>8654.06</v>
      </c>
      <c r="G7" s="41">
        <v>32436.07</v>
      </c>
      <c r="H7" s="28">
        <v>108.1</v>
      </c>
    </row>
    <row r="8" spans="1:8" s="3" customFormat="1" ht="13.5" customHeight="1">
      <c r="A8" s="29"/>
      <c r="B8" s="4" t="s">
        <v>94</v>
      </c>
      <c r="C8" s="21">
        <f>F8-E8</f>
        <v>-80965.24</v>
      </c>
      <c r="D8" s="21">
        <f t="shared" si="0"/>
        <v>20061.87999999999</v>
      </c>
      <c r="E8" s="135">
        <v>107959.66</v>
      </c>
      <c r="F8" s="41">
        <v>26994.42</v>
      </c>
      <c r="G8" s="41">
        <v>128021.54</v>
      </c>
      <c r="H8" s="28">
        <v>128</v>
      </c>
    </row>
    <row r="9" spans="1:8" s="3" customFormat="1" ht="13.5" customHeight="1">
      <c r="A9" s="29"/>
      <c r="B9" s="4" t="s">
        <v>2</v>
      </c>
      <c r="C9" s="21">
        <f>F9-E9</f>
        <v>-735360.48</v>
      </c>
      <c r="D9" s="21">
        <f t="shared" si="0"/>
        <v>182400.6100000001</v>
      </c>
      <c r="E9" s="135">
        <v>992442.96</v>
      </c>
      <c r="F9" s="41">
        <v>257082.48</v>
      </c>
      <c r="G9" s="41">
        <v>1174843.57</v>
      </c>
      <c r="H9" s="28">
        <v>97.9</v>
      </c>
    </row>
    <row r="10" spans="1:8" s="3" customFormat="1" ht="13.5" customHeight="1" hidden="1">
      <c r="A10" s="29"/>
      <c r="B10" s="4" t="s">
        <v>57</v>
      </c>
      <c r="C10" s="21">
        <f>F10-E10</f>
        <v>0</v>
      </c>
      <c r="D10" s="21">
        <f t="shared" si="0"/>
        <v>0</v>
      </c>
      <c r="E10" s="135"/>
      <c r="F10" s="41"/>
      <c r="G10" s="41"/>
      <c r="H10" s="28"/>
    </row>
    <row r="11" spans="1:8" s="3" customFormat="1" ht="13.5" customHeight="1">
      <c r="A11" s="29"/>
      <c r="B11" s="4" t="s">
        <v>74</v>
      </c>
      <c r="C11" s="21"/>
      <c r="D11" s="21">
        <f t="shared" si="0"/>
        <v>0</v>
      </c>
      <c r="E11" s="135">
        <v>209380</v>
      </c>
      <c r="F11" s="41">
        <v>209380</v>
      </c>
      <c r="G11" s="41">
        <v>209380</v>
      </c>
      <c r="H11" s="28">
        <v>104.7</v>
      </c>
    </row>
    <row r="12" spans="1:10" s="3" customFormat="1" ht="13.5" customHeight="1">
      <c r="A12" s="29"/>
      <c r="B12" s="4" t="s">
        <v>3</v>
      </c>
      <c r="C12" s="21">
        <f>F12-E12</f>
        <v>-1594699.19</v>
      </c>
      <c r="D12" s="21">
        <f t="shared" si="0"/>
        <v>585325.1600000001</v>
      </c>
      <c r="E12" s="135">
        <v>2310758.84</v>
      </c>
      <c r="F12" s="41">
        <v>716059.65</v>
      </c>
      <c r="G12" s="41">
        <v>2896084</v>
      </c>
      <c r="H12" s="28">
        <v>125.9</v>
      </c>
      <c r="J12" s="36"/>
    </row>
    <row r="13" spans="1:10" s="3" customFormat="1" ht="13.5" customHeight="1">
      <c r="A13" s="29"/>
      <c r="B13" s="4" t="s">
        <v>4</v>
      </c>
      <c r="C13" s="21">
        <f>F13-E13</f>
        <v>-66111</v>
      </c>
      <c r="D13" s="21">
        <f t="shared" si="0"/>
        <v>1650</v>
      </c>
      <c r="E13" s="135">
        <v>315403</v>
      </c>
      <c r="F13" s="41">
        <v>249292</v>
      </c>
      <c r="G13" s="41">
        <v>317053</v>
      </c>
      <c r="H13" s="28">
        <v>85.7</v>
      </c>
      <c r="J13" s="36"/>
    </row>
    <row r="14" spans="1:10" s="3" customFormat="1" ht="15">
      <c r="A14" s="29"/>
      <c r="B14" s="4" t="s">
        <v>5</v>
      </c>
      <c r="C14" s="21">
        <f>F14-E14</f>
        <v>-510</v>
      </c>
      <c r="D14" s="21">
        <f t="shared" si="0"/>
        <v>0</v>
      </c>
      <c r="E14" s="135">
        <v>6910</v>
      </c>
      <c r="F14" s="41">
        <v>6400</v>
      </c>
      <c r="G14" s="41">
        <v>6910</v>
      </c>
      <c r="H14" s="28">
        <v>98.7</v>
      </c>
      <c r="J14" s="36"/>
    </row>
    <row r="15" spans="1:8" s="3" customFormat="1" ht="15">
      <c r="A15" s="29"/>
      <c r="B15" s="4" t="s">
        <v>6</v>
      </c>
      <c r="C15" s="21">
        <f>F15-E15</f>
        <v>-1550</v>
      </c>
      <c r="D15" s="21">
        <f t="shared" si="0"/>
        <v>420</v>
      </c>
      <c r="E15" s="135">
        <v>1960</v>
      </c>
      <c r="F15" s="41">
        <v>410</v>
      </c>
      <c r="G15" s="41">
        <v>2380</v>
      </c>
      <c r="H15" s="28">
        <v>23.8</v>
      </c>
    </row>
    <row r="16" spans="1:8" s="3" customFormat="1" ht="15">
      <c r="A16" s="29"/>
      <c r="B16" s="4" t="s">
        <v>95</v>
      </c>
      <c r="C16" s="21"/>
      <c r="D16" s="21">
        <f t="shared" si="0"/>
        <v>7658.580000000002</v>
      </c>
      <c r="E16" s="135">
        <v>26010.64</v>
      </c>
      <c r="F16" s="41">
        <v>8817.77</v>
      </c>
      <c r="G16" s="41">
        <v>33669.22</v>
      </c>
      <c r="H16" s="28">
        <v>168.3</v>
      </c>
    </row>
    <row r="17" spans="1:8" s="3" customFormat="1" ht="15">
      <c r="A17" s="29"/>
      <c r="B17" s="4" t="s">
        <v>107</v>
      </c>
      <c r="C17" s="21"/>
      <c r="D17" s="21"/>
      <c r="E17" s="135"/>
      <c r="F17" s="41"/>
      <c r="G17" s="41">
        <v>22.31</v>
      </c>
      <c r="H17" s="28"/>
    </row>
    <row r="18" spans="1:8" s="3" customFormat="1" ht="13.5" customHeight="1">
      <c r="A18" s="29"/>
      <c r="B18" s="4" t="s">
        <v>36</v>
      </c>
      <c r="C18" s="21">
        <f>F18-E18</f>
        <v>-375241.24</v>
      </c>
      <c r="D18" s="21">
        <f t="shared" si="0"/>
        <v>122891.62</v>
      </c>
      <c r="E18" s="135">
        <v>378351.13</v>
      </c>
      <c r="F18" s="41">
        <v>3109.89</v>
      </c>
      <c r="G18" s="41">
        <v>501242.75</v>
      </c>
      <c r="H18" s="28">
        <v>119.3</v>
      </c>
    </row>
    <row r="19" spans="1:8" s="85" customFormat="1" ht="18" customHeight="1">
      <c r="A19" s="80" t="s">
        <v>79</v>
      </c>
      <c r="B19" s="81"/>
      <c r="C19" s="82"/>
      <c r="D19" s="82">
        <f>SUM(D6:D18)</f>
        <v>1193229.5000000005</v>
      </c>
      <c r="E19" s="136">
        <f>SUM(E6:E18)</f>
        <v>5487425.659999999</v>
      </c>
      <c r="F19" s="83">
        <f>SUM(F6:F18)</f>
        <v>1822563.23</v>
      </c>
      <c r="G19" s="83">
        <f>SUM(G6:G18)</f>
        <v>6680677.47</v>
      </c>
      <c r="H19" s="84"/>
    </row>
    <row r="20" spans="1:8" s="3" customFormat="1" ht="13.5" customHeight="1">
      <c r="A20" s="29"/>
      <c r="B20" s="4"/>
      <c r="C20" s="21"/>
      <c r="D20" s="21"/>
      <c r="E20" s="135"/>
      <c r="F20" s="41"/>
      <c r="G20" s="41"/>
      <c r="H20" s="28"/>
    </row>
    <row r="21" spans="1:8" s="3" customFormat="1" ht="15">
      <c r="A21" s="30" t="s">
        <v>7</v>
      </c>
      <c r="B21" s="2"/>
      <c r="C21" s="21"/>
      <c r="D21" s="21"/>
      <c r="E21" s="135"/>
      <c r="F21" s="41"/>
      <c r="G21" s="41"/>
      <c r="H21" s="28"/>
    </row>
    <row r="22" spans="1:8" s="3" customFormat="1" ht="15">
      <c r="A22" s="101" t="s">
        <v>45</v>
      </c>
      <c r="B22" s="2"/>
      <c r="C22" s="21"/>
      <c r="D22" s="21"/>
      <c r="E22" s="135"/>
      <c r="F22" s="41"/>
      <c r="G22" s="41"/>
      <c r="H22" s="28"/>
    </row>
    <row r="23" spans="1:8" s="3" customFormat="1" ht="15">
      <c r="A23" s="30"/>
      <c r="B23" s="2" t="s">
        <v>69</v>
      </c>
      <c r="C23" s="21">
        <f>F23-E23</f>
        <v>-9853</v>
      </c>
      <c r="D23" s="21">
        <f aca="true" t="shared" si="1" ref="D23:D37">G23-E23</f>
        <v>21053</v>
      </c>
      <c r="E23" s="135">
        <v>9853</v>
      </c>
      <c r="F23" s="41">
        <v>0</v>
      </c>
      <c r="G23" s="41">
        <v>30906</v>
      </c>
      <c r="H23" s="28">
        <v>220.8</v>
      </c>
    </row>
    <row r="24" spans="1:8" s="3" customFormat="1" ht="15">
      <c r="A24" s="30"/>
      <c r="B24" s="2" t="s">
        <v>46</v>
      </c>
      <c r="C24" s="21">
        <f>F24-E24</f>
        <v>-202856.5</v>
      </c>
      <c r="D24" s="21">
        <f t="shared" si="1"/>
        <v>175699.36</v>
      </c>
      <c r="E24" s="135">
        <v>248823.5</v>
      </c>
      <c r="F24" s="41">
        <v>45967</v>
      </c>
      <c r="G24" s="41">
        <v>424522.86</v>
      </c>
      <c r="H24" s="129"/>
    </row>
    <row r="25" spans="1:8" s="3" customFormat="1" ht="15">
      <c r="A25" s="31" t="s">
        <v>8</v>
      </c>
      <c r="B25" s="2"/>
      <c r="C25" s="21"/>
      <c r="D25" s="21"/>
      <c r="E25" s="135"/>
      <c r="F25" s="41"/>
      <c r="G25" s="41"/>
      <c r="H25" s="129"/>
    </row>
    <row r="26" spans="1:8" s="3" customFormat="1" ht="15">
      <c r="A26" s="31"/>
      <c r="B26" s="2" t="s">
        <v>96</v>
      </c>
      <c r="C26" s="21"/>
      <c r="D26" s="21">
        <f t="shared" si="1"/>
        <v>0</v>
      </c>
      <c r="E26" s="135">
        <v>6000</v>
      </c>
      <c r="F26" s="41">
        <v>7800</v>
      </c>
      <c r="G26" s="41">
        <v>6000</v>
      </c>
      <c r="H26" s="129"/>
    </row>
    <row r="27" spans="1:8" s="3" customFormat="1" ht="13.5" customHeight="1">
      <c r="A27" s="2"/>
      <c r="B27" s="2" t="s">
        <v>9</v>
      </c>
      <c r="C27" s="21">
        <f>F27-E27</f>
        <v>-78842</v>
      </c>
      <c r="D27" s="21">
        <f t="shared" si="1"/>
        <v>4816</v>
      </c>
      <c r="E27" s="135">
        <v>335673</v>
      </c>
      <c r="F27" s="41">
        <v>256831</v>
      </c>
      <c r="G27" s="41">
        <v>340489</v>
      </c>
      <c r="H27" s="28">
        <v>75.7</v>
      </c>
    </row>
    <row r="28" spans="1:8" s="3" customFormat="1" ht="13.5" customHeight="1">
      <c r="A28" s="2"/>
      <c r="B28" s="2" t="s">
        <v>89</v>
      </c>
      <c r="C28" s="21"/>
      <c r="D28" s="21">
        <f t="shared" si="1"/>
        <v>0</v>
      </c>
      <c r="E28" s="135">
        <v>0</v>
      </c>
      <c r="F28" s="41">
        <v>0</v>
      </c>
      <c r="G28" s="41">
        <v>0</v>
      </c>
      <c r="H28" s="28"/>
    </row>
    <row r="29" spans="1:8" s="3" customFormat="1" ht="15">
      <c r="A29" s="31" t="s">
        <v>10</v>
      </c>
      <c r="B29" s="2"/>
      <c r="C29" s="21"/>
      <c r="D29" s="21"/>
      <c r="E29" s="135"/>
      <c r="F29" s="41"/>
      <c r="G29" s="41"/>
      <c r="H29" s="28"/>
    </row>
    <row r="30" spans="1:8" s="3" customFormat="1" ht="15">
      <c r="A30" s="31"/>
      <c r="B30" s="2" t="s">
        <v>39</v>
      </c>
      <c r="C30" s="21">
        <f aca="true" t="shared" si="2" ref="C30:C37">F30-E30</f>
        <v>0</v>
      </c>
      <c r="D30" s="21">
        <f t="shared" si="1"/>
        <v>0</v>
      </c>
      <c r="E30" s="135">
        <v>0</v>
      </c>
      <c r="F30" s="41">
        <v>0</v>
      </c>
      <c r="G30" s="41">
        <v>0</v>
      </c>
      <c r="H30" s="28">
        <v>0</v>
      </c>
    </row>
    <row r="31" spans="1:8" s="3" customFormat="1" ht="15">
      <c r="A31" s="2"/>
      <c r="B31" s="2" t="s">
        <v>34</v>
      </c>
      <c r="C31" s="21">
        <f t="shared" si="2"/>
        <v>-216</v>
      </c>
      <c r="D31" s="21">
        <f t="shared" si="1"/>
        <v>0</v>
      </c>
      <c r="E31" s="135">
        <v>1224</v>
      </c>
      <c r="F31" s="41">
        <v>1008</v>
      </c>
      <c r="G31" s="41">
        <v>1224</v>
      </c>
      <c r="H31" s="28">
        <v>61.2</v>
      </c>
    </row>
    <row r="32" spans="1:8" s="3" customFormat="1" ht="15">
      <c r="A32" s="2"/>
      <c r="B32" s="2" t="s">
        <v>110</v>
      </c>
      <c r="C32" s="21"/>
      <c r="D32" s="21">
        <f t="shared" si="1"/>
        <v>18150</v>
      </c>
      <c r="E32" s="135">
        <v>0</v>
      </c>
      <c r="F32" s="159"/>
      <c r="G32" s="41">
        <v>18150</v>
      </c>
      <c r="H32" s="28"/>
    </row>
    <row r="33" spans="1:8" s="3" customFormat="1" ht="15">
      <c r="A33" s="2"/>
      <c r="B33" s="2" t="s">
        <v>97</v>
      </c>
      <c r="C33" s="21"/>
      <c r="D33" s="21">
        <f t="shared" si="1"/>
        <v>0</v>
      </c>
      <c r="E33" s="135">
        <v>56200</v>
      </c>
      <c r="F33" s="41">
        <v>21500</v>
      </c>
      <c r="G33" s="41">
        <v>56200</v>
      </c>
      <c r="H33" s="129"/>
    </row>
    <row r="34" spans="1:8" s="3" customFormat="1" ht="15">
      <c r="A34" s="2"/>
      <c r="B34" s="2" t="s">
        <v>49</v>
      </c>
      <c r="C34" s="21">
        <f t="shared" si="2"/>
        <v>-10500</v>
      </c>
      <c r="D34" s="21">
        <f t="shared" si="1"/>
        <v>3000</v>
      </c>
      <c r="E34" s="135">
        <v>17650</v>
      </c>
      <c r="F34" s="41">
        <v>7150</v>
      </c>
      <c r="G34" s="41">
        <v>20650</v>
      </c>
      <c r="H34" s="28">
        <v>114.7</v>
      </c>
    </row>
    <row r="35" spans="1:8" s="3" customFormat="1" ht="15">
      <c r="A35" s="2"/>
      <c r="B35" s="2" t="s">
        <v>40</v>
      </c>
      <c r="C35" s="21">
        <f t="shared" si="2"/>
        <v>-2450</v>
      </c>
      <c r="D35" s="21">
        <f t="shared" si="1"/>
        <v>0</v>
      </c>
      <c r="E35" s="135">
        <v>4250</v>
      </c>
      <c r="F35" s="41">
        <v>1800</v>
      </c>
      <c r="G35" s="41">
        <v>4250</v>
      </c>
      <c r="H35" s="28">
        <v>42.5</v>
      </c>
    </row>
    <row r="36" spans="1:8" s="3" customFormat="1" ht="15">
      <c r="A36" s="2"/>
      <c r="B36" s="2" t="s">
        <v>47</v>
      </c>
      <c r="C36" s="21">
        <f t="shared" si="2"/>
        <v>-277045</v>
      </c>
      <c r="D36" s="21">
        <f t="shared" si="1"/>
        <v>0</v>
      </c>
      <c r="E36" s="135">
        <v>277045</v>
      </c>
      <c r="F36" s="41">
        <v>0</v>
      </c>
      <c r="G36" s="41">
        <v>277045</v>
      </c>
      <c r="H36" s="28"/>
    </row>
    <row r="37" spans="1:8" s="3" customFormat="1" ht="15">
      <c r="A37" s="2"/>
      <c r="B37" s="2" t="s">
        <v>48</v>
      </c>
      <c r="C37" s="21">
        <f t="shared" si="2"/>
        <v>-20515</v>
      </c>
      <c r="D37" s="21">
        <f t="shared" si="1"/>
        <v>30758</v>
      </c>
      <c r="E37" s="135">
        <v>41092.5</v>
      </c>
      <c r="F37" s="41">
        <v>20577.5</v>
      </c>
      <c r="G37" s="41">
        <v>71850.5</v>
      </c>
      <c r="H37" s="28">
        <v>89.8</v>
      </c>
    </row>
    <row r="38" spans="1:8" s="3" customFormat="1" ht="13.5" customHeight="1">
      <c r="A38" s="2"/>
      <c r="B38" s="2"/>
      <c r="C38" s="21"/>
      <c r="D38" s="21"/>
      <c r="E38" s="135"/>
      <c r="F38" s="41"/>
      <c r="G38" s="41"/>
      <c r="H38" s="113"/>
    </row>
    <row r="39" spans="1:8" s="3" customFormat="1" ht="13.5" customHeight="1">
      <c r="A39" s="2"/>
      <c r="B39" s="2"/>
      <c r="C39" s="21"/>
      <c r="D39" s="21"/>
      <c r="E39" s="135"/>
      <c r="F39" s="41"/>
      <c r="G39" s="41"/>
      <c r="H39" s="115"/>
    </row>
    <row r="40" spans="1:8" s="3" customFormat="1" ht="13.5" customHeight="1">
      <c r="A40" s="2"/>
      <c r="B40" s="2"/>
      <c r="C40" s="21"/>
      <c r="D40" s="21"/>
      <c r="E40" s="135"/>
      <c r="F40" s="41"/>
      <c r="G40" s="41"/>
      <c r="H40" s="115"/>
    </row>
    <row r="41" spans="1:8" s="3" customFormat="1" ht="13.5" customHeight="1">
      <c r="A41" s="2"/>
      <c r="B41" s="2"/>
      <c r="C41" s="21"/>
      <c r="D41" s="21"/>
      <c r="E41" s="135"/>
      <c r="F41" s="41"/>
      <c r="G41" s="41"/>
      <c r="H41" s="115"/>
    </row>
    <row r="42" spans="1:8" s="3" customFormat="1" ht="13.5" customHeight="1">
      <c r="A42" s="2"/>
      <c r="B42" s="2"/>
      <c r="C42" s="21"/>
      <c r="D42" s="22"/>
      <c r="E42" s="132" t="s">
        <v>59</v>
      </c>
      <c r="F42" s="42" t="s">
        <v>59</v>
      </c>
      <c r="G42" s="42" t="s">
        <v>59</v>
      </c>
      <c r="H42" s="24" t="s">
        <v>32</v>
      </c>
    </row>
    <row r="43" spans="1:8" s="3" customFormat="1" ht="15">
      <c r="A43" s="31" t="s">
        <v>11</v>
      </c>
      <c r="B43" s="2"/>
      <c r="C43" s="21"/>
      <c r="D43" s="23" t="s">
        <v>56</v>
      </c>
      <c r="E43" s="133">
        <v>43404</v>
      </c>
      <c r="F43" s="43">
        <v>42123</v>
      </c>
      <c r="G43" s="43">
        <v>43465</v>
      </c>
      <c r="H43" s="26" t="s">
        <v>33</v>
      </c>
    </row>
    <row r="44" spans="1:8" s="3" customFormat="1" ht="13.5" customHeight="1">
      <c r="A44" s="2"/>
      <c r="B44" s="2" t="s">
        <v>12</v>
      </c>
      <c r="C44" s="21"/>
      <c r="D44" s="21"/>
      <c r="E44" s="135"/>
      <c r="F44" s="41"/>
      <c r="G44" s="41"/>
      <c r="H44" s="115"/>
    </row>
    <row r="45" spans="1:8" s="3" customFormat="1" ht="13.5" customHeight="1">
      <c r="A45" s="2"/>
      <c r="B45" s="7" t="s">
        <v>27</v>
      </c>
      <c r="C45" s="21">
        <f>F45-E45</f>
        <v>-23910</v>
      </c>
      <c r="D45" s="21">
        <f>G45-E45</f>
        <v>3170</v>
      </c>
      <c r="E45" s="135">
        <v>24870</v>
      </c>
      <c r="F45" s="41">
        <v>960</v>
      </c>
      <c r="G45" s="41">
        <v>28040</v>
      </c>
      <c r="H45" s="114">
        <v>215.7</v>
      </c>
    </row>
    <row r="46" spans="1:8" s="3" customFormat="1" ht="15">
      <c r="A46" s="2"/>
      <c r="B46" s="7" t="s">
        <v>50</v>
      </c>
      <c r="C46" s="21">
        <f>F46-E46</f>
        <v>0</v>
      </c>
      <c r="D46" s="21">
        <f>G46-E46</f>
        <v>0</v>
      </c>
      <c r="E46" s="135">
        <v>0</v>
      </c>
      <c r="F46" s="41">
        <v>0</v>
      </c>
      <c r="G46" s="41">
        <v>0</v>
      </c>
      <c r="H46" s="28">
        <v>0</v>
      </c>
    </row>
    <row r="47" spans="1:8" s="3" customFormat="1" ht="15">
      <c r="A47" s="2"/>
      <c r="B47" s="2" t="s">
        <v>35</v>
      </c>
      <c r="C47" s="21">
        <f>F47-E47</f>
        <v>-17250</v>
      </c>
      <c r="D47" s="21">
        <f>G47-E47</f>
        <v>5250</v>
      </c>
      <c r="E47" s="135">
        <v>23550</v>
      </c>
      <c r="F47" s="41">
        <v>6300</v>
      </c>
      <c r="G47" s="41">
        <v>28800</v>
      </c>
      <c r="H47" s="28">
        <v>160</v>
      </c>
    </row>
    <row r="48" spans="1:8" s="3" customFormat="1" ht="15">
      <c r="A48" s="2"/>
      <c r="B48" s="2" t="s">
        <v>58</v>
      </c>
      <c r="C48" s="21">
        <f>F48-E48</f>
        <v>0</v>
      </c>
      <c r="D48" s="21">
        <f>G48-E48</f>
        <v>0</v>
      </c>
      <c r="E48" s="135">
        <v>0</v>
      </c>
      <c r="F48" s="41">
        <v>0</v>
      </c>
      <c r="G48" s="41">
        <v>0</v>
      </c>
      <c r="H48" s="28">
        <v>0</v>
      </c>
    </row>
    <row r="49" spans="1:8" s="3" customFormat="1" ht="15">
      <c r="A49" s="2"/>
      <c r="B49" s="2" t="s">
        <v>13</v>
      </c>
      <c r="C49" s="21">
        <f>F49-E49</f>
        <v>-1158.45</v>
      </c>
      <c r="D49" s="21">
        <f>G49-E49</f>
        <v>329.1099999999999</v>
      </c>
      <c r="E49" s="135">
        <v>1312.66</v>
      </c>
      <c r="F49" s="41">
        <v>154.21</v>
      </c>
      <c r="G49" s="41">
        <v>1641.77</v>
      </c>
      <c r="H49" s="28">
        <v>41</v>
      </c>
    </row>
    <row r="50" spans="1:8" s="90" customFormat="1" ht="15.75">
      <c r="A50" s="86" t="s">
        <v>80</v>
      </c>
      <c r="B50" s="86"/>
      <c r="C50" s="87"/>
      <c r="D50" s="87">
        <f>SUM(D23:D49)</f>
        <v>262225.47</v>
      </c>
      <c r="E50" s="137">
        <f>SUM(E22:E49)-E43</f>
        <v>1047543.6599999999</v>
      </c>
      <c r="F50" s="88">
        <f>SUM(F22:F49)</f>
        <v>412170.71</v>
      </c>
      <c r="G50" s="88">
        <f>SUM(G22:G49)-G43</f>
        <v>1309769.13</v>
      </c>
      <c r="H50" s="89"/>
    </row>
    <row r="51" spans="1:8" s="3" customFormat="1" ht="12" customHeight="1">
      <c r="A51" s="2"/>
      <c r="B51" s="2"/>
      <c r="C51" s="21"/>
      <c r="D51" s="21"/>
      <c r="E51" s="135"/>
      <c r="F51" s="41"/>
      <c r="G51" s="41"/>
      <c r="H51" s="28"/>
    </row>
    <row r="52" spans="1:8" s="3" customFormat="1" ht="15.75" customHeight="1">
      <c r="A52" s="13" t="s">
        <v>14</v>
      </c>
      <c r="B52" s="2"/>
      <c r="C52" s="21"/>
      <c r="D52" s="21"/>
      <c r="E52" s="135"/>
      <c r="F52" s="41"/>
      <c r="G52" s="41"/>
      <c r="H52" s="28"/>
    </row>
    <row r="53" spans="1:8" s="3" customFormat="1" ht="15.75" customHeight="1">
      <c r="A53" s="13"/>
      <c r="B53" s="2" t="s">
        <v>98</v>
      </c>
      <c r="C53" s="21"/>
      <c r="D53" s="21">
        <f>G53-E53</f>
        <v>0</v>
      </c>
      <c r="E53" s="135">
        <v>52530</v>
      </c>
      <c r="F53" s="41">
        <v>22530</v>
      </c>
      <c r="G53" s="41">
        <v>52530</v>
      </c>
      <c r="H53" s="28"/>
    </row>
    <row r="54" spans="1:8" s="3" customFormat="1" ht="15">
      <c r="A54" s="2"/>
      <c r="B54" s="2" t="s">
        <v>15</v>
      </c>
      <c r="C54" s="21">
        <f>F54-E54</f>
        <v>-55769</v>
      </c>
      <c r="D54" s="21">
        <f>G54-E54</f>
        <v>15930</v>
      </c>
      <c r="E54" s="135">
        <v>79670</v>
      </c>
      <c r="F54" s="41">
        <v>23901</v>
      </c>
      <c r="G54" s="41">
        <v>95600</v>
      </c>
      <c r="H54" s="32"/>
    </row>
    <row r="55" spans="1:8" s="3" customFormat="1" ht="15">
      <c r="A55" s="2"/>
      <c r="B55" s="2" t="s">
        <v>99</v>
      </c>
      <c r="C55" s="21"/>
      <c r="D55" s="21">
        <f>G55-E55</f>
        <v>0</v>
      </c>
      <c r="E55" s="135">
        <v>10000</v>
      </c>
      <c r="F55" s="41">
        <v>10000</v>
      </c>
      <c r="G55" s="41">
        <v>10000</v>
      </c>
      <c r="H55" s="32"/>
    </row>
    <row r="56" spans="1:8" s="3" customFormat="1" ht="15">
      <c r="A56" s="2"/>
      <c r="B56" s="2" t="s">
        <v>109</v>
      </c>
      <c r="C56" s="21"/>
      <c r="D56" s="21">
        <f>G56-E56</f>
        <v>22272</v>
      </c>
      <c r="E56" s="135">
        <v>0</v>
      </c>
      <c r="F56" s="159"/>
      <c r="G56" s="41">
        <v>22272</v>
      </c>
      <c r="H56" s="32"/>
    </row>
    <row r="57" spans="1:8" s="90" customFormat="1" ht="15.75">
      <c r="A57" s="86" t="s">
        <v>81</v>
      </c>
      <c r="B57" s="86"/>
      <c r="C57" s="87"/>
      <c r="D57" s="87">
        <f>SUM(D54:D55)</f>
        <v>15930</v>
      </c>
      <c r="E57" s="137">
        <f>SUM(E53:E55)</f>
        <v>142200</v>
      </c>
      <c r="F57" s="88">
        <f>SUM(F54:F54)</f>
        <v>23901</v>
      </c>
      <c r="G57" s="88">
        <f>SUM(G53:G56)</f>
        <v>180402</v>
      </c>
      <c r="H57" s="91"/>
    </row>
    <row r="58" spans="1:8" s="3" customFormat="1" ht="15">
      <c r="A58" s="2"/>
      <c r="B58" s="2"/>
      <c r="C58" s="21"/>
      <c r="D58" s="21"/>
      <c r="E58" s="135"/>
      <c r="F58" s="41"/>
      <c r="G58" s="41"/>
      <c r="H58" s="33"/>
    </row>
    <row r="59" spans="1:8" s="61" customFormat="1" ht="15">
      <c r="A59" s="60"/>
      <c r="B59" s="61" t="s">
        <v>68</v>
      </c>
      <c r="C59" s="62">
        <f>SUM(C6:C54)</f>
        <v>-4348034.51</v>
      </c>
      <c r="D59" s="62">
        <f>D19+D50+D57</f>
        <v>1471384.9700000004</v>
      </c>
      <c r="E59" s="138">
        <f>E19+E50+E57</f>
        <v>6677169.319999999</v>
      </c>
      <c r="F59" s="62" t="e">
        <f>SUM(F6:F54)-#REF!</f>
        <v>#REF!</v>
      </c>
      <c r="G59" s="71">
        <f>G19+G50+G57</f>
        <v>8170848.6</v>
      </c>
      <c r="H59" s="63">
        <v>128.2</v>
      </c>
    </row>
    <row r="60" spans="1:8" s="3" customFormat="1" ht="13.5" customHeight="1">
      <c r="A60" s="2"/>
      <c r="B60" s="2"/>
      <c r="C60" s="2"/>
      <c r="D60" s="2"/>
      <c r="E60" s="135"/>
      <c r="F60" s="41"/>
      <c r="G60" s="41"/>
      <c r="H60" s="34"/>
    </row>
    <row r="61" ht="13.5" customHeight="1">
      <c r="E61" s="139"/>
    </row>
    <row r="62" spans="1:8" ht="15">
      <c r="A62" s="3"/>
      <c r="B62" s="16" t="s">
        <v>108</v>
      </c>
      <c r="C62" s="16"/>
      <c r="E62" s="140" t="s">
        <v>88</v>
      </c>
      <c r="F62" s="109"/>
      <c r="G62" s="104" t="s">
        <v>88</v>
      </c>
      <c r="H62"/>
    </row>
    <row r="63" spans="1:8" ht="15">
      <c r="A63" s="3"/>
      <c r="B63" s="17"/>
      <c r="C63" s="23" t="s">
        <v>87</v>
      </c>
      <c r="D63" s="110" t="s">
        <v>87</v>
      </c>
      <c r="E63" s="141">
        <v>43404</v>
      </c>
      <c r="F63" s="108">
        <v>42123</v>
      </c>
      <c r="G63" s="108">
        <v>43465</v>
      </c>
      <c r="H63"/>
    </row>
    <row r="64" spans="1:8" ht="15">
      <c r="A64" s="3"/>
      <c r="B64" s="17"/>
      <c r="C64" s="23"/>
      <c r="E64" s="141"/>
      <c r="F64" s="108"/>
      <c r="G64" s="128"/>
      <c r="H64"/>
    </row>
    <row r="65" spans="1:8" ht="15">
      <c r="A65" s="3"/>
      <c r="B65" s="18" t="s">
        <v>22</v>
      </c>
      <c r="C65" s="102">
        <f>G65-E65</f>
        <v>481387.22000000067</v>
      </c>
      <c r="D65" s="21">
        <f>G65-E65</f>
        <v>481387.22000000067</v>
      </c>
      <c r="E65" s="142">
        <v>4563148.22</v>
      </c>
      <c r="F65" s="105">
        <v>5687566.01</v>
      </c>
      <c r="G65" s="161">
        <v>5044535.44</v>
      </c>
      <c r="H65"/>
    </row>
    <row r="66" spans="1:8" ht="15">
      <c r="A66" s="3"/>
      <c r="B66" s="74" t="s">
        <v>77</v>
      </c>
      <c r="C66" s="75">
        <f>G66-E66</f>
        <v>15908.400000000023</v>
      </c>
      <c r="D66" s="116">
        <f>G66-E66</f>
        <v>15908.400000000023</v>
      </c>
      <c r="E66" s="143">
        <v>881967.15</v>
      </c>
      <c r="F66" s="106">
        <v>796275.35</v>
      </c>
      <c r="G66" s="162">
        <v>897875.55</v>
      </c>
      <c r="H66"/>
    </row>
    <row r="67" spans="1:8" ht="15">
      <c r="A67" s="3"/>
      <c r="B67" s="72" t="s">
        <v>78</v>
      </c>
      <c r="C67" s="103">
        <f>G67-E67</f>
        <v>497295.6200000001</v>
      </c>
      <c r="D67" s="21">
        <f>G67-E67</f>
        <v>497295.6200000001</v>
      </c>
      <c r="E67" s="144">
        <v>5445115.37</v>
      </c>
      <c r="F67" s="107">
        <f>SUM(F65:F66)</f>
        <v>6483841.359999999</v>
      </c>
      <c r="G67" s="163">
        <v>5942410.99</v>
      </c>
      <c r="H67"/>
    </row>
    <row r="68" spans="2:7" ht="13.5" customHeight="1">
      <c r="B68" s="18" t="s">
        <v>23</v>
      </c>
      <c r="C68" s="37">
        <f>G68-E68</f>
        <v>-12707</v>
      </c>
      <c r="D68" s="21">
        <f>G68-E68</f>
        <v>-12707</v>
      </c>
      <c r="E68" s="142">
        <v>12707</v>
      </c>
      <c r="F68" s="105">
        <v>29233</v>
      </c>
      <c r="G68" s="164">
        <v>0</v>
      </c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">
    <mergeCell ref="A1:H1"/>
  </mergeCells>
  <printOptions/>
  <pageMargins left="0.61" right="0.3" top="0.41" bottom="0.29" header="0.2" footer="0.21"/>
  <pageSetup horizontalDpi="600" verticalDpi="600"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.75390625" style="3" customWidth="1"/>
    <col min="2" max="2" width="66.625" style="3" bestFit="1" customWidth="1"/>
    <col min="3" max="3" width="19.75390625" style="3" bestFit="1" customWidth="1"/>
    <col min="4" max="4" width="20.625" style="49" bestFit="1" customWidth="1"/>
    <col min="5" max="5" width="20.625" style="69" bestFit="1" customWidth="1"/>
    <col min="6" max="6" width="6.125" style="20" bestFit="1" customWidth="1"/>
  </cols>
  <sheetData>
    <row r="1" spans="1:6" ht="24.75" customHeight="1">
      <c r="A1" s="131" t="s">
        <v>106</v>
      </c>
      <c r="B1" s="131"/>
      <c r="C1" s="131"/>
      <c r="D1" s="131"/>
      <c r="E1" s="131"/>
      <c r="F1" s="131"/>
    </row>
    <row r="2" spans="1:6" ht="24.75">
      <c r="A2" s="11"/>
      <c r="B2" s="11"/>
      <c r="C2" s="11"/>
      <c r="D2" s="79"/>
      <c r="E2" s="64"/>
      <c r="F2" s="9"/>
    </row>
    <row r="3" spans="1:6" ht="19.5">
      <c r="A3" s="12"/>
      <c r="B3" s="12"/>
      <c r="C3" s="22"/>
      <c r="D3" s="145" t="s">
        <v>59</v>
      </c>
      <c r="E3" s="65" t="s">
        <v>59</v>
      </c>
      <c r="F3" s="24" t="s">
        <v>32</v>
      </c>
    </row>
    <row r="4" spans="1:6" ht="15">
      <c r="A4" s="13" t="s">
        <v>16</v>
      </c>
      <c r="B4" s="2"/>
      <c r="C4" s="23" t="s">
        <v>56</v>
      </c>
      <c r="D4" s="133">
        <v>43404</v>
      </c>
      <c r="E4" s="43">
        <v>43465</v>
      </c>
      <c r="F4" s="26" t="s">
        <v>33</v>
      </c>
    </row>
    <row r="5" spans="1:6" ht="15">
      <c r="A5" s="5" t="s">
        <v>61</v>
      </c>
      <c r="B5" s="2"/>
      <c r="C5" s="44"/>
      <c r="D5" s="146"/>
      <c r="E5" s="66"/>
      <c r="F5" s="45"/>
    </row>
    <row r="6" spans="1:6" ht="15">
      <c r="A6" s="5"/>
      <c r="B6" s="2" t="s">
        <v>90</v>
      </c>
      <c r="C6" s="21">
        <f>E6-D6</f>
        <v>0</v>
      </c>
      <c r="D6" s="147">
        <v>0</v>
      </c>
      <c r="E6" s="67">
        <v>0</v>
      </c>
      <c r="F6" s="45"/>
    </row>
    <row r="7" spans="1:6" ht="15">
      <c r="A7" s="13"/>
      <c r="B7" s="2" t="s">
        <v>62</v>
      </c>
      <c r="C7" s="21">
        <f>E7-D7</f>
        <v>0</v>
      </c>
      <c r="D7" s="147">
        <v>404619</v>
      </c>
      <c r="E7" s="67">
        <v>404619</v>
      </c>
      <c r="F7" s="45" t="s">
        <v>105</v>
      </c>
    </row>
    <row r="8" spans="1:6" ht="15">
      <c r="A8" s="13"/>
      <c r="B8" s="2" t="s">
        <v>67</v>
      </c>
      <c r="C8" s="21">
        <f>E8-D8</f>
        <v>5000</v>
      </c>
      <c r="D8" s="147">
        <v>0</v>
      </c>
      <c r="E8" s="67">
        <v>5000</v>
      </c>
      <c r="F8" s="45" t="s">
        <v>75</v>
      </c>
    </row>
    <row r="9" spans="1:6" s="90" customFormat="1" ht="15.75">
      <c r="A9" s="86" t="s">
        <v>82</v>
      </c>
      <c r="B9" s="86"/>
      <c r="C9" s="92">
        <f>SUM(C6:C8)</f>
        <v>5000</v>
      </c>
      <c r="D9" s="148">
        <f>SUM(D6:D8)</f>
        <v>404619</v>
      </c>
      <c r="E9" s="98">
        <f>SUM(E6:E8)</f>
        <v>409619</v>
      </c>
      <c r="F9" s="99"/>
    </row>
    <row r="10" spans="1:6" ht="12" customHeight="1">
      <c r="A10" s="13"/>
      <c r="B10" s="2"/>
      <c r="C10" s="46"/>
      <c r="D10" s="146"/>
      <c r="E10" s="118"/>
      <c r="F10" s="45"/>
    </row>
    <row r="11" spans="1:6" ht="15">
      <c r="A11" s="5" t="s">
        <v>17</v>
      </c>
      <c r="B11" s="2"/>
      <c r="C11" s="46"/>
      <c r="D11" s="149"/>
      <c r="E11" s="119"/>
      <c r="F11" s="45"/>
    </row>
    <row r="12" spans="1:6" ht="15">
      <c r="A12" s="2"/>
      <c r="B12" s="2" t="s">
        <v>29</v>
      </c>
      <c r="C12" s="21">
        <f>E12-D12</f>
        <v>1141</v>
      </c>
      <c r="D12" s="150">
        <v>1642037.66</v>
      </c>
      <c r="E12" s="68">
        <v>1643178.66</v>
      </c>
      <c r="F12" s="47">
        <v>547.7</v>
      </c>
    </row>
    <row r="13" spans="1:6" ht="15">
      <c r="A13" s="2"/>
      <c r="B13" s="2" t="s">
        <v>100</v>
      </c>
      <c r="C13" s="21">
        <f aca="true" t="shared" si="0" ref="C12:C17">E13-D13</f>
        <v>0</v>
      </c>
      <c r="D13" s="150">
        <v>26015</v>
      </c>
      <c r="E13" s="68">
        <v>26015</v>
      </c>
      <c r="F13" s="47">
        <v>98.2</v>
      </c>
    </row>
    <row r="14" spans="1:6" ht="15">
      <c r="A14" s="2"/>
      <c r="B14" s="2" t="s">
        <v>41</v>
      </c>
      <c r="C14" s="21">
        <f t="shared" si="0"/>
        <v>51795.20000000001</v>
      </c>
      <c r="D14" s="150">
        <v>214336.8</v>
      </c>
      <c r="E14" s="68">
        <v>266132</v>
      </c>
      <c r="F14" s="47">
        <v>88.7</v>
      </c>
    </row>
    <row r="15" spans="1:6" ht="15">
      <c r="A15" s="2"/>
      <c r="B15" s="2" t="s">
        <v>64</v>
      </c>
      <c r="C15" s="21">
        <f t="shared" si="0"/>
        <v>0</v>
      </c>
      <c r="D15" s="150">
        <v>272476.5</v>
      </c>
      <c r="E15" s="68">
        <v>272476.5</v>
      </c>
      <c r="F15" s="47">
        <v>545</v>
      </c>
    </row>
    <row r="16" spans="1:6" ht="15">
      <c r="A16" s="2"/>
      <c r="B16" s="2" t="s">
        <v>63</v>
      </c>
      <c r="C16" s="21">
        <f t="shared" si="0"/>
        <v>0</v>
      </c>
      <c r="D16" s="150">
        <v>0</v>
      </c>
      <c r="E16" s="68">
        <v>0</v>
      </c>
      <c r="F16" s="47">
        <v>0</v>
      </c>
    </row>
    <row r="17" spans="1:6" ht="15">
      <c r="A17" s="2"/>
      <c r="B17" s="2" t="s">
        <v>91</v>
      </c>
      <c r="C17" s="21">
        <f t="shared" si="0"/>
        <v>0</v>
      </c>
      <c r="D17" s="150">
        <v>1300952</v>
      </c>
      <c r="E17" s="68">
        <v>1300952</v>
      </c>
      <c r="F17" s="47">
        <v>100.1</v>
      </c>
    </row>
    <row r="18" spans="1:6" s="90" customFormat="1" ht="15.75">
      <c r="A18" s="86" t="s">
        <v>83</v>
      </c>
      <c r="B18" s="86"/>
      <c r="C18" s="92">
        <f>SUM(C12:C17)</f>
        <v>52936.20000000001</v>
      </c>
      <c r="D18" s="151">
        <f>SUM(D12:D17)</f>
        <v>3455817.96</v>
      </c>
      <c r="E18" s="93">
        <f>SUM(E12:E17)</f>
        <v>3508754.16</v>
      </c>
      <c r="F18" s="94"/>
    </row>
    <row r="19" spans="1:6" ht="9.75" customHeight="1">
      <c r="A19" s="2"/>
      <c r="B19" s="4"/>
      <c r="C19" s="46"/>
      <c r="D19" s="150"/>
      <c r="E19" s="120"/>
      <c r="F19" s="47"/>
    </row>
    <row r="20" spans="1:6" s="3" customFormat="1" ht="15">
      <c r="A20" s="5" t="s">
        <v>18</v>
      </c>
      <c r="B20" s="2"/>
      <c r="C20" s="46"/>
      <c r="D20" s="150"/>
      <c r="E20" s="120"/>
      <c r="F20" s="47"/>
    </row>
    <row r="21" spans="1:6" ht="15">
      <c r="A21" s="2"/>
      <c r="B21" s="6" t="s">
        <v>19</v>
      </c>
      <c r="C21" s="46"/>
      <c r="D21" s="150"/>
      <c r="E21" s="120"/>
      <c r="F21" s="47"/>
    </row>
    <row r="22" spans="1:6" ht="15">
      <c r="A22" s="2"/>
      <c r="B22" s="2" t="s">
        <v>30</v>
      </c>
      <c r="C22" s="21">
        <f aca="true" t="shared" si="1" ref="C22:C33">E22-D22</f>
        <v>1680</v>
      </c>
      <c r="D22" s="150">
        <v>9930</v>
      </c>
      <c r="E22" s="68">
        <v>11610</v>
      </c>
      <c r="F22" s="47">
        <v>77.4</v>
      </c>
    </row>
    <row r="23" spans="1:6" ht="15">
      <c r="A23" s="2"/>
      <c r="B23" s="2" t="s">
        <v>51</v>
      </c>
      <c r="C23" s="21">
        <f t="shared" si="1"/>
        <v>0</v>
      </c>
      <c r="D23" s="150">
        <v>6000</v>
      </c>
      <c r="E23" s="68">
        <v>6000</v>
      </c>
      <c r="F23" s="47">
        <v>100</v>
      </c>
    </row>
    <row r="24" spans="1:6" ht="15">
      <c r="A24" s="2"/>
      <c r="B24" s="2" t="s">
        <v>37</v>
      </c>
      <c r="C24" s="21">
        <f t="shared" si="1"/>
        <v>0</v>
      </c>
      <c r="D24" s="150">
        <v>540</v>
      </c>
      <c r="E24" s="68">
        <v>540</v>
      </c>
      <c r="F24" s="47">
        <v>5.4</v>
      </c>
    </row>
    <row r="25" spans="1:6" ht="15">
      <c r="A25" s="2"/>
      <c r="B25" s="2" t="s">
        <v>38</v>
      </c>
      <c r="C25" s="21">
        <f t="shared" si="1"/>
        <v>2757.399999999994</v>
      </c>
      <c r="D25" s="150">
        <v>60986.41</v>
      </c>
      <c r="E25" s="68">
        <v>63743.81</v>
      </c>
      <c r="F25" s="47">
        <v>159.4</v>
      </c>
    </row>
    <row r="26" spans="1:6" ht="15">
      <c r="A26" s="2"/>
      <c r="B26" s="2" t="s">
        <v>71</v>
      </c>
      <c r="C26" s="21">
        <f t="shared" si="1"/>
        <v>2642</v>
      </c>
      <c r="D26" s="150">
        <v>169786.18</v>
      </c>
      <c r="E26" s="68">
        <v>172428.18</v>
      </c>
      <c r="F26" s="47">
        <v>172.4</v>
      </c>
    </row>
    <row r="27" spans="1:6" ht="15">
      <c r="A27" s="2"/>
      <c r="B27" s="2" t="s">
        <v>31</v>
      </c>
      <c r="C27" s="21">
        <f t="shared" si="1"/>
        <v>1900</v>
      </c>
      <c r="D27" s="150">
        <v>8263</v>
      </c>
      <c r="E27" s="68">
        <v>10163</v>
      </c>
      <c r="F27" s="47">
        <v>67.8</v>
      </c>
    </row>
    <row r="28" spans="1:6" ht="15">
      <c r="A28" s="2"/>
      <c r="B28" s="2" t="s">
        <v>42</v>
      </c>
      <c r="C28" s="21">
        <f t="shared" si="1"/>
        <v>27571</v>
      </c>
      <c r="D28" s="150">
        <v>72996</v>
      </c>
      <c r="E28" s="68">
        <v>100567</v>
      </c>
      <c r="F28" s="47">
        <v>33.5</v>
      </c>
    </row>
    <row r="29" spans="1:6" ht="15">
      <c r="A29" s="2"/>
      <c r="B29" s="2" t="s">
        <v>65</v>
      </c>
      <c r="C29" s="21">
        <f t="shared" si="1"/>
        <v>0</v>
      </c>
      <c r="D29" s="150">
        <v>0</v>
      </c>
      <c r="E29" s="68">
        <v>0</v>
      </c>
      <c r="F29" s="47">
        <v>0</v>
      </c>
    </row>
    <row r="30" spans="1:6" ht="15">
      <c r="A30" s="2"/>
      <c r="B30" s="2" t="s">
        <v>43</v>
      </c>
      <c r="C30" s="21">
        <f t="shared" si="1"/>
        <v>0</v>
      </c>
      <c r="D30" s="150">
        <v>176836.83</v>
      </c>
      <c r="E30" s="68">
        <v>176836.83</v>
      </c>
      <c r="F30" s="47">
        <v>589.5</v>
      </c>
    </row>
    <row r="31" spans="1:6" ht="15">
      <c r="A31" s="2"/>
      <c r="B31" s="2" t="s">
        <v>52</v>
      </c>
      <c r="C31" s="21">
        <f t="shared" si="1"/>
        <v>55120</v>
      </c>
      <c r="D31" s="150">
        <v>243518</v>
      </c>
      <c r="E31" s="68">
        <v>298638</v>
      </c>
      <c r="F31" s="47">
        <v>96.3</v>
      </c>
    </row>
    <row r="32" spans="1:6" ht="15">
      <c r="A32" s="2"/>
      <c r="B32" s="2" t="s">
        <v>24</v>
      </c>
      <c r="C32" s="21">
        <f t="shared" si="1"/>
        <v>33576</v>
      </c>
      <c r="D32" s="150">
        <v>252621</v>
      </c>
      <c r="E32" s="68">
        <v>286197</v>
      </c>
      <c r="F32" s="47">
        <v>106</v>
      </c>
    </row>
    <row r="33" spans="1:6" ht="15">
      <c r="A33" s="2"/>
      <c r="B33" s="2" t="s">
        <v>53</v>
      </c>
      <c r="C33" s="21">
        <f t="shared" si="1"/>
        <v>15540</v>
      </c>
      <c r="D33" s="150">
        <v>79453</v>
      </c>
      <c r="E33" s="68">
        <v>94993</v>
      </c>
      <c r="F33" s="47">
        <v>95</v>
      </c>
    </row>
    <row r="34" spans="1:6" s="90" customFormat="1" ht="15.75">
      <c r="A34" s="86" t="s">
        <v>84</v>
      </c>
      <c r="B34" s="86"/>
      <c r="C34" s="92">
        <f>SUM(C22:C33)</f>
        <v>140786.4</v>
      </c>
      <c r="D34" s="151">
        <f>SUM(D22:D33)</f>
        <v>1080930.42</v>
      </c>
      <c r="E34" s="93">
        <f>SUM(E22:E33)</f>
        <v>1221716.8199999998</v>
      </c>
      <c r="F34" s="112"/>
    </row>
    <row r="35" spans="1:6" ht="15">
      <c r="A35" s="2"/>
      <c r="B35" s="2"/>
      <c r="C35" s="22"/>
      <c r="D35" s="145" t="s">
        <v>59</v>
      </c>
      <c r="E35" s="65" t="s">
        <v>59</v>
      </c>
      <c r="F35" s="24" t="s">
        <v>32</v>
      </c>
    </row>
    <row r="36" spans="1:6" ht="15">
      <c r="A36" s="5" t="s">
        <v>103</v>
      </c>
      <c r="C36" s="23" t="s">
        <v>56</v>
      </c>
      <c r="D36" s="133">
        <v>43404</v>
      </c>
      <c r="E36" s="43">
        <v>43465</v>
      </c>
      <c r="F36" s="26" t="s">
        <v>33</v>
      </c>
    </row>
    <row r="37" spans="1:6" ht="15">
      <c r="A37" s="5"/>
      <c r="B37" s="2" t="s">
        <v>101</v>
      </c>
      <c r="C37" s="46">
        <f>E37-D37</f>
        <v>14415</v>
      </c>
      <c r="D37" s="152">
        <v>58440</v>
      </c>
      <c r="E37" s="117">
        <v>72855</v>
      </c>
      <c r="F37" s="26" t="s">
        <v>111</v>
      </c>
    </row>
    <row r="38" spans="1:6" s="90" customFormat="1" ht="15.75">
      <c r="A38" s="86" t="s">
        <v>102</v>
      </c>
      <c r="B38" s="86"/>
      <c r="C38" s="92">
        <f>SUM(C37)</f>
        <v>14415</v>
      </c>
      <c r="D38" s="153">
        <f>SUM(D37)</f>
        <v>58440</v>
      </c>
      <c r="E38" s="95">
        <f>SUM(E37)</f>
        <v>72855</v>
      </c>
      <c r="F38" s="96"/>
    </row>
    <row r="39" spans="1:6" ht="15">
      <c r="A39" s="5"/>
      <c r="B39" s="2"/>
      <c r="C39" s="23"/>
      <c r="D39" s="133"/>
      <c r="E39" s="121"/>
      <c r="F39" s="26"/>
    </row>
    <row r="40" spans="1:6" ht="15">
      <c r="A40" s="5" t="s">
        <v>20</v>
      </c>
      <c r="B40" s="2"/>
      <c r="C40" s="23"/>
      <c r="D40" s="133"/>
      <c r="E40" s="121"/>
      <c r="F40" s="26"/>
    </row>
    <row r="41" spans="1:6" ht="15">
      <c r="A41" s="2"/>
      <c r="B41" s="2" t="s">
        <v>54</v>
      </c>
      <c r="C41" s="21">
        <f>E41-D41</f>
        <v>10177</v>
      </c>
      <c r="D41" s="150">
        <v>126497</v>
      </c>
      <c r="E41" s="68">
        <v>136674</v>
      </c>
      <c r="F41" s="100">
        <v>91.1</v>
      </c>
    </row>
    <row r="42" spans="1:6" s="90" customFormat="1" ht="15.75">
      <c r="A42" s="86" t="s">
        <v>85</v>
      </c>
      <c r="B42" s="86"/>
      <c r="C42" s="92">
        <f>SUM(C41)</f>
        <v>10177</v>
      </c>
      <c r="D42" s="153">
        <f>SUM(D41)</f>
        <v>126497</v>
      </c>
      <c r="E42" s="95">
        <f>SUM(E41)</f>
        <v>136674</v>
      </c>
      <c r="F42" s="96"/>
    </row>
    <row r="43" spans="1:6" ht="15">
      <c r="A43" s="2"/>
      <c r="B43" s="2"/>
      <c r="C43" s="46"/>
      <c r="D43" s="154"/>
      <c r="E43" s="122"/>
      <c r="F43" s="51"/>
    </row>
    <row r="44" spans="1:6" ht="15">
      <c r="A44" s="5" t="s">
        <v>21</v>
      </c>
      <c r="B44" s="2"/>
      <c r="C44" s="46"/>
      <c r="D44" s="154"/>
      <c r="E44" s="122"/>
      <c r="F44" s="51"/>
    </row>
    <row r="45" spans="1:6" ht="15">
      <c r="A45" s="2"/>
      <c r="B45" s="2" t="s">
        <v>44</v>
      </c>
      <c r="C45" s="21">
        <f aca="true" t="shared" si="2" ref="C45:C52">E45-D45</f>
        <v>479909</v>
      </c>
      <c r="D45" s="150">
        <v>732742</v>
      </c>
      <c r="E45" s="68">
        <v>1212651</v>
      </c>
      <c r="F45" s="50">
        <v>142.7</v>
      </c>
    </row>
    <row r="46" spans="1:6" ht="15">
      <c r="A46" s="2"/>
      <c r="B46" s="2" t="s">
        <v>112</v>
      </c>
      <c r="C46" s="21">
        <f t="shared" si="2"/>
        <v>30135</v>
      </c>
      <c r="D46" s="150">
        <v>0</v>
      </c>
      <c r="E46" s="68">
        <v>30135</v>
      </c>
      <c r="F46" s="50"/>
    </row>
    <row r="47" spans="1:6" ht="15">
      <c r="A47" s="2"/>
      <c r="B47" s="2" t="s">
        <v>104</v>
      </c>
      <c r="C47" s="21">
        <f t="shared" si="2"/>
        <v>0</v>
      </c>
      <c r="D47" s="150">
        <v>23347</v>
      </c>
      <c r="E47" s="68">
        <v>23347</v>
      </c>
      <c r="F47" s="50">
        <v>97.3</v>
      </c>
    </row>
    <row r="48" spans="1:6" s="3" customFormat="1" ht="15">
      <c r="A48" s="2"/>
      <c r="B48" s="2" t="s">
        <v>25</v>
      </c>
      <c r="C48" s="21"/>
      <c r="D48" s="150"/>
      <c r="E48" s="126"/>
      <c r="F48" s="50">
        <v>127</v>
      </c>
    </row>
    <row r="49" spans="1:6" s="3" customFormat="1" ht="15">
      <c r="A49" s="2"/>
      <c r="B49" s="2" t="s">
        <v>28</v>
      </c>
      <c r="C49" s="21"/>
      <c r="D49" s="150"/>
      <c r="E49" s="120"/>
      <c r="F49" s="50"/>
    </row>
    <row r="50" spans="1:6" s="3" customFormat="1" ht="15">
      <c r="A50" s="2"/>
      <c r="B50" s="2" t="s">
        <v>55</v>
      </c>
      <c r="C50" s="21">
        <f t="shared" si="2"/>
        <v>261647.29000000027</v>
      </c>
      <c r="D50" s="150">
        <v>2043259.14</v>
      </c>
      <c r="E50" s="68">
        <v>2304906.43</v>
      </c>
      <c r="F50" s="50">
        <v>143.3</v>
      </c>
    </row>
    <row r="51" spans="1:6" s="3" customFormat="1" ht="15">
      <c r="A51" s="2"/>
      <c r="B51" s="2" t="s">
        <v>60</v>
      </c>
      <c r="C51" s="21">
        <f t="shared" si="2"/>
        <v>1377.7699999999995</v>
      </c>
      <c r="D51" s="150">
        <v>5513.6</v>
      </c>
      <c r="E51" s="68">
        <v>6891.37</v>
      </c>
      <c r="F51" s="50">
        <v>45.9</v>
      </c>
    </row>
    <row r="52" spans="1:6" s="3" customFormat="1" ht="15">
      <c r="A52" s="2"/>
      <c r="B52" s="2" t="s">
        <v>76</v>
      </c>
      <c r="C52" s="21">
        <f t="shared" si="2"/>
        <v>0</v>
      </c>
      <c r="D52" s="150">
        <v>146790</v>
      </c>
      <c r="E52" s="68">
        <v>146790</v>
      </c>
      <c r="F52" s="50">
        <v>48.9</v>
      </c>
    </row>
    <row r="53" spans="1:6" s="90" customFormat="1" ht="15.75">
      <c r="A53" s="86" t="s">
        <v>86</v>
      </c>
      <c r="B53" s="86"/>
      <c r="C53" s="92">
        <f>SUM(C45:C52)</f>
        <v>773069.0600000003</v>
      </c>
      <c r="D53" s="151">
        <f>SUM(D45:D52)</f>
        <v>2951651.7399999998</v>
      </c>
      <c r="E53" s="93">
        <f>SUM(E45:E52)</f>
        <v>3724720.8000000003</v>
      </c>
      <c r="F53" s="97"/>
    </row>
    <row r="54" spans="1:6" s="3" customFormat="1" ht="15">
      <c r="A54" s="2"/>
      <c r="B54" s="2"/>
      <c r="C54" s="46"/>
      <c r="D54" s="150"/>
      <c r="E54" s="120"/>
      <c r="F54" s="50"/>
    </row>
    <row r="55" spans="1:6" s="59" customFormat="1" ht="15.75">
      <c r="A55" s="55"/>
      <c r="B55" s="56" t="s">
        <v>70</v>
      </c>
      <c r="C55" s="57">
        <f>C9+C18+C34+C42+C53</f>
        <v>981968.6600000003</v>
      </c>
      <c r="D55" s="155">
        <f>D9+D18+D34+D42+D53+D38</f>
        <v>8077956.119999999</v>
      </c>
      <c r="E55" s="70">
        <f>E9+E18+E34+E42+E53+E38</f>
        <v>9074339.780000001</v>
      </c>
      <c r="F55" s="58">
        <v>111.9</v>
      </c>
    </row>
    <row r="56" spans="1:6" ht="15">
      <c r="A56" s="14"/>
      <c r="C56" s="48"/>
      <c r="D56" s="150"/>
      <c r="E56" s="120"/>
      <c r="F56" s="52"/>
    </row>
    <row r="57" spans="1:6" ht="15.75">
      <c r="A57" s="14"/>
      <c r="B57" s="19"/>
      <c r="C57" s="19"/>
      <c r="D57" s="139"/>
      <c r="E57" s="123"/>
      <c r="F57" s="53"/>
    </row>
    <row r="58" spans="1:6" s="8" customFormat="1" ht="15">
      <c r="A58" s="13" t="s">
        <v>26</v>
      </c>
      <c r="B58" s="2"/>
      <c r="C58" s="2"/>
      <c r="D58" s="156"/>
      <c r="E58" s="124"/>
      <c r="F58" s="54"/>
    </row>
    <row r="59" spans="1:6" s="8" customFormat="1" ht="15">
      <c r="A59" s="13"/>
      <c r="B59" s="2" t="s">
        <v>72</v>
      </c>
      <c r="C59" s="46">
        <f>E59-D59</f>
        <v>0</v>
      </c>
      <c r="D59" s="139">
        <v>0</v>
      </c>
      <c r="E59" s="39">
        <v>0</v>
      </c>
      <c r="F59" s="51">
        <v>0</v>
      </c>
    </row>
    <row r="60" spans="1:5" ht="15">
      <c r="A60" s="15"/>
      <c r="D60" s="154"/>
      <c r="E60" s="122"/>
    </row>
    <row r="61" spans="2:6" s="15" customFormat="1" ht="15">
      <c r="B61" s="15" t="s">
        <v>73</v>
      </c>
      <c r="C61" s="76">
        <f>SUM(C55:C59)</f>
        <v>981968.6600000003</v>
      </c>
      <c r="D61" s="138">
        <f>SUM(D55:D59)</f>
        <v>8077956.119999999</v>
      </c>
      <c r="E61" s="71">
        <f>SUM(E55:E59)</f>
        <v>9074339.780000001</v>
      </c>
      <c r="F61" s="73">
        <v>142.4</v>
      </c>
    </row>
    <row r="62" spans="1:5" ht="15">
      <c r="A62" s="15"/>
      <c r="D62" s="154"/>
      <c r="E62" s="122"/>
    </row>
    <row r="63" spans="2:5" ht="14.25">
      <c r="B63" s="16" t="s">
        <v>108</v>
      </c>
      <c r="C63" s="16"/>
      <c r="D63" s="157" t="s">
        <v>88</v>
      </c>
      <c r="E63" s="111" t="s">
        <v>88</v>
      </c>
    </row>
    <row r="64" spans="2:5" ht="15">
      <c r="B64" s="17"/>
      <c r="C64" s="110" t="s">
        <v>87</v>
      </c>
      <c r="D64" s="158">
        <v>43404</v>
      </c>
      <c r="E64" s="127">
        <v>43465</v>
      </c>
    </row>
    <row r="65" spans="2:5" ht="15">
      <c r="B65" s="17"/>
      <c r="C65" s="23"/>
      <c r="D65" s="141"/>
      <c r="E65" s="125"/>
    </row>
    <row r="66" spans="2:5" ht="15">
      <c r="B66" s="18" t="s">
        <v>22</v>
      </c>
      <c r="C66" s="21">
        <f>E66-D66</f>
        <v>481387.22000000067</v>
      </c>
      <c r="D66" s="142">
        <v>4563148.22</v>
      </c>
      <c r="E66" s="105">
        <v>5044535.44</v>
      </c>
    </row>
    <row r="67" spans="2:5" ht="15">
      <c r="B67" s="74" t="s">
        <v>77</v>
      </c>
      <c r="C67" s="116">
        <f>E67-D67</f>
        <v>15908.400000000023</v>
      </c>
      <c r="D67" s="143">
        <v>881967.15</v>
      </c>
      <c r="E67" s="106">
        <v>897875.55</v>
      </c>
    </row>
    <row r="68" spans="2:5" ht="15">
      <c r="B68" s="72" t="s">
        <v>78</v>
      </c>
      <c r="C68" s="21">
        <f>E68-D68</f>
        <v>497295.6200000001</v>
      </c>
      <c r="D68" s="144">
        <v>5445115.37</v>
      </c>
      <c r="E68" s="107">
        <v>5942410.99</v>
      </c>
    </row>
    <row r="69" spans="2:5" ht="15">
      <c r="B69" s="18" t="s">
        <v>23</v>
      </c>
      <c r="C69" s="21">
        <f>E69-D69</f>
        <v>-12707</v>
      </c>
      <c r="D69" s="142">
        <v>12707</v>
      </c>
      <c r="E69" s="160">
        <v>0</v>
      </c>
    </row>
    <row r="70" spans="2:5" ht="15">
      <c r="B70" s="18"/>
      <c r="C70" s="21"/>
      <c r="D70" s="142"/>
      <c r="E70" s="160"/>
    </row>
  </sheetData>
  <sheetProtection/>
  <mergeCells count="1">
    <mergeCell ref="A1:F1"/>
  </mergeCells>
  <printOptions/>
  <pageMargins left="0.61" right="0.27" top="0.38" bottom="0.7" header="0.17" footer="0.41"/>
  <pageSetup horizontalDpi="600" verticalDpi="600"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 systému Windows</cp:lastModifiedBy>
  <cp:lastPrinted>2019-01-16T13:39:59Z</cp:lastPrinted>
  <dcterms:created xsi:type="dcterms:W3CDTF">2003-05-20T06:48:53Z</dcterms:created>
  <dcterms:modified xsi:type="dcterms:W3CDTF">2019-01-16T13:40:23Z</dcterms:modified>
  <cp:category/>
  <cp:version/>
  <cp:contentType/>
  <cp:contentStatus/>
</cp:coreProperties>
</file>