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65440" windowWidth="12120" windowHeight="8640" activeTab="0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<sst xmlns="http://schemas.openxmlformats.org/spreadsheetml/2006/main" count="135" uniqueCount="105">
  <si>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</si>
  <si>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</si>
  <si>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fyz.osob ze závislé činnosti     </t>
  </si>
  <si>
    <t>Daň z příjmu fyz.osob ze samostatné výdělečné činnnosti</t>
  </si>
  <si>
    <t xml:space="preserve">Daň z příjmu fyz. osob z kapitálových výnosů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</si>
  <si>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</si>
  <si>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</si>
  <si>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</si>
  <si>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</si>
  <si>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</si>
  <si>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</si>
  <si>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</si>
  <si>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</si>
  <si>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</si>
  <si>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</si>
  <si>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</si>
  <si>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</si>
  <si>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</si>
  <si>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</si>
  <si>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 xml:space="preserve">Ostatní neinvestiční dotace ÚP – Úřad práce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</si>
  <si>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</si>
  <si>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</si>
  <si>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</si>
  <si>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</si>
  <si>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</si>
  <si>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</si>
  <si>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</si>
  <si>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</si>
  <si>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</si>
  <si>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</si>
  <si>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</si>
  <si>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</si>
  <si>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</si>
  <si>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</si>
  <si>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</si>
  <si>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</si>
  <si>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</si>
  <si>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</si>
  <si>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</si>
  <si>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</si>
  <si>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</si>
  <si>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</si>
  <si>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</si>
  <si>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</si>
  <si>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</si>
  <si>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 xml:space="preserve">Sběr a svoz komunálních odpadů - pronájem popelnic    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</si>
  <si>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</si>
  <si>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</si>
  <si>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</si>
  <si>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</si>
  <si>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</si>
  <si>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</si>
  <si>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</si>
  <si>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</si>
  <si>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</si>
  <si>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</si>
  <si>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</si>
  <si>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</si>
  <si>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</si>
  <si>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</si>
  <si>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</si>
  <si>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</si>
  <si>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</si>
  <si>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Odvod výtěž.z provoz.loterií</t>
  </si>
  <si>
    <t>Přijaté neinvestiční dary</t>
  </si>
  <si>
    <t xml:space="preserve">stav k </t>
  </si>
  <si>
    <t>Provoz veřej. Silniční dopravy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</si>
  <si>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</si>
  <si>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</si>
  <si>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</si>
  <si>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</si>
  <si>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</si>
  <si>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</si>
  <si>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</si>
  <si>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</si>
  <si>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</si>
  <si>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</si>
  <si>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</si>
  <si>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</si>
  <si>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</si>
  <si>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</si>
  <si>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</si>
  <si>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0</t>
  </si>
  <si>
    <t>Platby daní a poplatků SR (daň z příjmů PO za obec)</t>
  </si>
  <si>
    <t>Odvod z výherních HP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</si>
  <si>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</si>
  <si>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</si>
  <si>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</si>
  <si>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</si>
  <si>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</si>
  <si>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</si>
  <si>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</si>
  <si>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</si>
  <si>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</si>
  <si>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</si>
  <si>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</si>
  <si>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</si>
  <si>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Územní plánování</t>
  </si>
  <si>
    <t>Kanalizace</t>
  </si>
  <si>
    <t>Neinv.přijaté transfery od krajů</t>
  </si>
  <si>
    <t>Příjmy z prodeje ost. HDM</t>
  </si>
  <si>
    <t>Ozdrav.hosp.zvířat,pol.a sp.pl</t>
  </si>
  <si>
    <t>Rozbor hospodaření obce Ždírec ke dni 31.10.2015</t>
  </si>
  <si>
    <t>Stav k 31.10.2015</t>
  </si>
  <si>
    <t>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</si>
</sst>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  <numFmt numFmtId="170" formatCode="[$-405]d\.\ mmmm\ yyyy"/>
  </numFmts>
  <fonts count="122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u val="singleAccounting"/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sz val="12"/>
      <name val="Arial CE"/>
      <family val="2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u val="singleAccounting"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1"/>
    </font>
    <font>
      <b/>
      <sz val="11"/>
      <color indexed="10"/>
      <name val="Arial CE"/>
      <family val="2"/>
    </font>
    <font>
      <u val="singleAccounting"/>
      <sz val="16"/>
      <color indexed="30"/>
      <name val="Arial CE"/>
      <family val="2"/>
    </font>
    <font>
      <sz val="11"/>
      <color indexed="30"/>
      <name val="Arial CE"/>
      <family val="2"/>
    </font>
    <font>
      <b/>
      <sz val="11"/>
      <color indexed="30"/>
      <name val="Arial CE"/>
      <family val="2"/>
    </font>
    <font>
      <u val="singleAccounting"/>
      <sz val="10"/>
      <color indexed="30"/>
      <name val="Arial CE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Times New Roman CE"/>
      <family val="1"/>
    </font>
    <font>
      <b/>
      <i/>
      <sz val="12"/>
      <color indexed="3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3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30"/>
      <name val="Arial CE"/>
      <family val="2"/>
    </font>
    <font>
      <b/>
      <i/>
      <sz val="12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u val="singleAccounting"/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 CE"/>
      <family val="1"/>
    </font>
    <font>
      <b/>
      <sz val="11"/>
      <color rgb="FFFF0000"/>
      <name val="Arial CE"/>
      <family val="2"/>
    </font>
    <font>
      <u val="singleAccounting"/>
      <sz val="16"/>
      <color rgb="FF0070C0"/>
      <name val="Arial CE"/>
      <family val="2"/>
    </font>
    <font>
      <sz val="11"/>
      <color rgb="FF0070C0"/>
      <name val="Arial CE"/>
      <family val="2"/>
    </font>
    <font>
      <b/>
      <sz val="11"/>
      <color rgb="FF0070C0"/>
      <name val="Arial CE"/>
      <family val="2"/>
    </font>
    <font>
      <u val="singleAccounting"/>
      <sz val="10"/>
      <color rgb="FF0070C0"/>
      <name val="Arial CE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Times New Roman CE"/>
      <family val="1"/>
    </font>
    <font>
      <b/>
      <i/>
      <sz val="12"/>
      <color rgb="FF0070C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70C0"/>
      <name val="Times New Roman CE"/>
      <family val="1"/>
    </font>
    <font>
      <b/>
      <i/>
      <sz val="12"/>
      <color rgb="FFFF0000"/>
      <name val="Times New Roman CE"/>
      <family val="1"/>
    </font>
    <font>
      <b/>
      <i/>
      <sz val="12"/>
      <color rgb="FF0070C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70C0"/>
      <name val="Arial CE"/>
      <family val="2"/>
    </font>
    <font>
      <b/>
      <i/>
      <sz val="12"/>
      <color rgb="FFFF0000"/>
      <name val="Arial CE"/>
      <family val="2"/>
    </font>
    <font>
      <b/>
      <sz val="10"/>
      <color rgb="FFFF0000"/>
      <name val="Arial CE"/>
      <family val="0"/>
    </font>
    <font>
      <b/>
      <sz val="10"/>
      <color rgb="FF0070C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64" fontId="8" fillId="0" borderId="0" xfId="38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164" fontId="0" fillId="0" borderId="0" xfId="38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4" fontId="3" fillId="33" borderId="12" xfId="38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12" fillId="33" borderId="12" xfId="0" applyNumberFormat="1" applyFont="1" applyFill="1" applyBorder="1" applyAlignment="1">
      <alignment horizontal="right"/>
    </xf>
    <xf numFmtId="164" fontId="17" fillId="0" borderId="0" xfId="38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11" fillId="0" borderId="0" xfId="0" applyNumberFormat="1" applyFont="1" applyAlignment="1">
      <alignment horizontal="right"/>
    </xf>
    <xf numFmtId="44" fontId="91" fillId="0" borderId="0" xfId="0" applyNumberFormat="1" applyFont="1" applyFill="1" applyAlignment="1">
      <alignment horizontal="center" vertical="center"/>
    </xf>
    <xf numFmtId="44" fontId="92" fillId="0" borderId="0" xfId="0" applyNumberFormat="1" applyFont="1" applyAlignment="1">
      <alignment/>
    </xf>
    <xf numFmtId="0" fontId="93" fillId="0" borderId="0" xfId="0" applyFont="1" applyAlignment="1">
      <alignment/>
    </xf>
    <xf numFmtId="44" fontId="93" fillId="0" borderId="0" xfId="0" applyNumberFormat="1" applyFont="1" applyAlignment="1">
      <alignment/>
    </xf>
    <xf numFmtId="44" fontId="92" fillId="0" borderId="0" xfId="0" applyNumberFormat="1" applyFont="1" applyAlignment="1">
      <alignment horizontal="center"/>
    </xf>
    <xf numFmtId="14" fontId="9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9" fillId="33" borderId="11" xfId="0" applyNumberFormat="1" applyFont="1" applyFill="1" applyBorder="1" applyAlignment="1">
      <alignment horizontal="right"/>
    </xf>
    <xf numFmtId="44" fontId="19" fillId="0" borderId="0" xfId="0" applyNumberFormat="1" applyFont="1" applyAlignment="1">
      <alignment horizontal="center"/>
    </xf>
    <xf numFmtId="164" fontId="19" fillId="33" borderId="12" xfId="38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94" fillId="0" borderId="0" xfId="0" applyFont="1" applyAlignment="1">
      <alignment/>
    </xf>
    <xf numFmtId="164" fontId="19" fillId="23" borderId="12" xfId="38" applyNumberFormat="1" applyFont="1" applyFill="1" applyBorder="1" applyAlignment="1">
      <alignment horizontal="right"/>
    </xf>
    <xf numFmtId="164" fontId="0" fillId="23" borderId="0" xfId="38" applyNumberFormat="1" applyFont="1" applyFill="1" applyAlignment="1">
      <alignment horizontal="right"/>
    </xf>
    <xf numFmtId="164" fontId="21" fillId="23" borderId="0" xfId="0" applyNumberFormat="1" applyFont="1" applyFill="1" applyBorder="1" applyAlignment="1">
      <alignment horizontal="right"/>
    </xf>
    <xf numFmtId="164" fontId="5" fillId="23" borderId="0" xfId="0" applyNumberFormat="1" applyFont="1" applyFill="1" applyBorder="1" applyAlignment="1">
      <alignment horizontal="right"/>
    </xf>
    <xf numFmtId="0" fontId="6" fillId="23" borderId="0" xfId="0" applyFont="1" applyFill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44" fontId="97" fillId="0" borderId="0" xfId="0" applyNumberFormat="1" applyFont="1" applyAlignment="1">
      <alignment horizontal="center"/>
    </xf>
    <xf numFmtId="164" fontId="97" fillId="23" borderId="12" xfId="0" applyNumberFormat="1" applyFont="1" applyFill="1" applyBorder="1" applyAlignment="1">
      <alignment horizontal="right"/>
    </xf>
    <xf numFmtId="0" fontId="98" fillId="0" borderId="0" xfId="0" applyFont="1" applyAlignment="1">
      <alignment/>
    </xf>
    <xf numFmtId="0" fontId="95" fillId="0" borderId="0" xfId="0" applyFont="1" applyAlignment="1">
      <alignment/>
    </xf>
    <xf numFmtId="0" fontId="99" fillId="0" borderId="0" xfId="0" applyFont="1" applyAlignment="1">
      <alignment/>
    </xf>
    <xf numFmtId="44" fontId="99" fillId="0" borderId="0" xfId="0" applyNumberFormat="1" applyFont="1" applyAlignment="1">
      <alignment/>
    </xf>
    <xf numFmtId="164" fontId="99" fillId="33" borderId="12" xfId="0" applyNumberFormat="1" applyFont="1" applyFill="1" applyBorder="1" applyAlignment="1">
      <alignment horizontal="right"/>
    </xf>
    <xf numFmtId="0" fontId="100" fillId="0" borderId="0" xfId="0" applyFont="1" applyFill="1" applyAlignment="1">
      <alignment horizontal="center" vertical="center"/>
    </xf>
    <xf numFmtId="0" fontId="93" fillId="0" borderId="0" xfId="0" applyFont="1" applyAlignment="1">
      <alignment horizontal="center"/>
    </xf>
    <xf numFmtId="14" fontId="101" fillId="0" borderId="0" xfId="0" applyNumberFormat="1" applyFont="1" applyAlignment="1">
      <alignment horizontal="center"/>
    </xf>
    <xf numFmtId="44" fontId="101" fillId="0" borderId="0" xfId="0" applyNumberFormat="1" applyFont="1" applyAlignment="1">
      <alignment horizontal="center"/>
    </xf>
    <xf numFmtId="0" fontId="101" fillId="0" borderId="0" xfId="0" applyFont="1" applyAlignment="1">
      <alignment/>
    </xf>
    <xf numFmtId="44" fontId="101" fillId="0" borderId="0" xfId="0" applyNumberFormat="1" applyFont="1" applyAlignment="1">
      <alignment/>
    </xf>
    <xf numFmtId="0" fontId="92" fillId="0" borderId="0" xfId="0" applyFont="1" applyAlignment="1">
      <alignment/>
    </xf>
    <xf numFmtId="44" fontId="102" fillId="0" borderId="0" xfId="0" applyNumberFormat="1" applyFont="1" applyAlignment="1">
      <alignment/>
    </xf>
    <xf numFmtId="44" fontId="103" fillId="0" borderId="0" xfId="0" applyNumberFormat="1" applyFont="1" applyAlignment="1">
      <alignment/>
    </xf>
    <xf numFmtId="44" fontId="104" fillId="0" borderId="0" xfId="0" applyNumberFormat="1" applyFont="1" applyAlignment="1">
      <alignment/>
    </xf>
    <xf numFmtId="44" fontId="11" fillId="0" borderId="0" xfId="38" applyFont="1" applyAlignment="1">
      <alignment horizontal="right"/>
    </xf>
    <xf numFmtId="164" fontId="12" fillId="0" borderId="0" xfId="38" applyNumberFormat="1" applyFont="1" applyAlignment="1">
      <alignment horizontal="right"/>
    </xf>
    <xf numFmtId="44" fontId="11" fillId="0" borderId="13" xfId="38" applyFont="1" applyBorder="1" applyAlignment="1">
      <alignment horizontal="right"/>
    </xf>
    <xf numFmtId="44" fontId="2" fillId="0" borderId="13" xfId="38" applyNumberFormat="1" applyFont="1" applyBorder="1" applyAlignment="1">
      <alignment/>
    </xf>
    <xf numFmtId="44" fontId="12" fillId="0" borderId="0" xfId="0" applyNumberFormat="1" applyFont="1" applyAlignment="1">
      <alignment/>
    </xf>
    <xf numFmtId="44" fontId="105" fillId="0" borderId="0" xfId="0" applyNumberFormat="1" applyFont="1" applyFill="1" applyAlignment="1">
      <alignment horizontal="center" vertical="center"/>
    </xf>
    <xf numFmtId="44" fontId="94" fillId="0" borderId="0" xfId="0" applyNumberFormat="1" applyFont="1" applyAlignment="1">
      <alignment horizontal="center"/>
    </xf>
    <xf numFmtId="14" fontId="106" fillId="0" borderId="0" xfId="0" applyNumberFormat="1" applyFont="1" applyAlignment="1">
      <alignment horizontal="center"/>
    </xf>
    <xf numFmtId="0" fontId="106" fillId="0" borderId="0" xfId="0" applyFont="1" applyAlignment="1">
      <alignment/>
    </xf>
    <xf numFmtId="44" fontId="106" fillId="0" borderId="0" xfId="0" applyNumberFormat="1" applyFont="1" applyAlignment="1">
      <alignment/>
    </xf>
    <xf numFmtId="44" fontId="107" fillId="0" borderId="0" xfId="0" applyNumberFormat="1" applyFont="1" applyAlignment="1">
      <alignment/>
    </xf>
    <xf numFmtId="44" fontId="94" fillId="0" borderId="0" xfId="0" applyNumberFormat="1" applyFont="1" applyAlignment="1">
      <alignment/>
    </xf>
    <xf numFmtId="0" fontId="108" fillId="0" borderId="0" xfId="0" applyFont="1" applyFill="1" applyAlignment="1">
      <alignment horizontal="center" vertical="center"/>
    </xf>
    <xf numFmtId="0" fontId="106" fillId="0" borderId="0" xfId="0" applyFont="1" applyAlignment="1">
      <alignment horizontal="center"/>
    </xf>
    <xf numFmtId="14" fontId="109" fillId="0" borderId="0" xfId="0" applyNumberFormat="1" applyFont="1" applyAlignment="1">
      <alignment horizontal="center"/>
    </xf>
    <xf numFmtId="44" fontId="109" fillId="0" borderId="0" xfId="0" applyNumberFormat="1" applyFont="1" applyAlignment="1">
      <alignment horizontal="center"/>
    </xf>
    <xf numFmtId="0" fontId="109" fillId="0" borderId="0" xfId="0" applyFont="1" applyAlignment="1">
      <alignment/>
    </xf>
    <xf numFmtId="44" fontId="109" fillId="0" borderId="0" xfId="0" applyNumberFormat="1" applyFont="1" applyAlignment="1">
      <alignment/>
    </xf>
    <xf numFmtId="44" fontId="110" fillId="0" borderId="0" xfId="0" applyNumberFormat="1" applyFont="1" applyAlignment="1">
      <alignment/>
    </xf>
    <xf numFmtId="44" fontId="11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4" fontId="22" fillId="0" borderId="0" xfId="0" applyNumberFormat="1" applyFont="1" applyAlignment="1">
      <alignment horizontal="left"/>
    </xf>
    <xf numFmtId="44" fontId="112" fillId="0" borderId="0" xfId="0" applyNumberFormat="1" applyFont="1" applyAlignment="1">
      <alignment/>
    </xf>
    <xf numFmtId="44" fontId="113" fillId="0" borderId="0" xfId="0" applyNumberFormat="1" applyFont="1" applyAlignment="1">
      <alignment/>
    </xf>
    <xf numFmtId="164" fontId="22" fillId="33" borderId="12" xfId="38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 horizontal="left"/>
    </xf>
    <xf numFmtId="44" fontId="114" fillId="0" borderId="0" xfId="0" applyNumberFormat="1" applyFont="1" applyAlignment="1">
      <alignment horizontal="left"/>
    </xf>
    <xf numFmtId="44" fontId="115" fillId="0" borderId="0" xfId="0" applyNumberFormat="1" applyFont="1" applyAlignment="1">
      <alignment horizontal="left"/>
    </xf>
    <xf numFmtId="164" fontId="24" fillId="33" borderId="12" xfId="38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164" fontId="24" fillId="33" borderId="12" xfId="0" applyNumberFormat="1" applyFont="1" applyFill="1" applyBorder="1" applyAlignment="1">
      <alignment horizontal="right"/>
    </xf>
    <xf numFmtId="44" fontId="25" fillId="0" borderId="0" xfId="0" applyNumberFormat="1" applyFont="1" applyAlignment="1">
      <alignment horizontal="center"/>
    </xf>
    <xf numFmtId="44" fontId="116" fillId="0" borderId="0" xfId="0" applyNumberFormat="1" applyFont="1" applyAlignment="1">
      <alignment/>
    </xf>
    <xf numFmtId="44" fontId="117" fillId="0" borderId="0" xfId="0" applyNumberFormat="1" applyFont="1" applyAlignment="1">
      <alignment/>
    </xf>
    <xf numFmtId="164" fontId="25" fillId="33" borderId="12" xfId="38" applyNumberFormat="1" applyFont="1" applyFill="1" applyBorder="1" applyAlignment="1">
      <alignment horizontal="right"/>
    </xf>
    <xf numFmtId="44" fontId="118" fillId="0" borderId="0" xfId="0" applyNumberFormat="1" applyFont="1" applyAlignment="1">
      <alignment/>
    </xf>
    <xf numFmtId="44" fontId="119" fillId="0" borderId="0" xfId="0" applyNumberFormat="1" applyFont="1" applyAlignment="1">
      <alignment/>
    </xf>
    <xf numFmtId="164" fontId="24" fillId="23" borderId="0" xfId="38" applyNumberFormat="1" applyFont="1" applyFill="1" applyAlignment="1">
      <alignment horizontal="right"/>
    </xf>
    <xf numFmtId="164" fontId="25" fillId="23" borderId="12" xfId="38" applyNumberFormat="1" applyFont="1" applyFill="1" applyBorder="1" applyAlignment="1">
      <alignment horizontal="right"/>
    </xf>
    <xf numFmtId="44" fontId="116" fillId="0" borderId="0" xfId="0" applyNumberFormat="1" applyFont="1" applyAlignment="1">
      <alignment horizontal="center"/>
    </xf>
    <xf numFmtId="44" fontId="117" fillId="0" borderId="0" xfId="0" applyNumberFormat="1" applyFont="1" applyAlignment="1">
      <alignment horizontal="center"/>
    </xf>
    <xf numFmtId="49" fontId="25" fillId="33" borderId="11" xfId="0" applyNumberFormat="1" applyFont="1" applyFill="1" applyBorder="1" applyAlignment="1">
      <alignment horizontal="right"/>
    </xf>
    <xf numFmtId="164" fontId="19" fillId="23" borderId="11" xfId="38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4" fontId="2" fillId="0" borderId="0" xfId="0" applyNumberFormat="1" applyFont="1" applyAlignment="1">
      <alignment horizontal="right"/>
    </xf>
    <xf numFmtId="44" fontId="11" fillId="0" borderId="0" xfId="38" applyNumberFormat="1" applyFont="1" applyAlignment="1">
      <alignment/>
    </xf>
    <xf numFmtId="0" fontId="120" fillId="0" borderId="0" xfId="0" applyFont="1" applyAlignment="1">
      <alignment horizontal="center"/>
    </xf>
    <xf numFmtId="44" fontId="120" fillId="0" borderId="0" xfId="38" applyFont="1" applyAlignment="1">
      <alignment/>
    </xf>
    <xf numFmtId="44" fontId="120" fillId="0" borderId="13" xfId="0" applyNumberFormat="1" applyFont="1" applyBorder="1" applyAlignment="1">
      <alignment/>
    </xf>
    <xf numFmtId="44" fontId="120" fillId="0" borderId="0" xfId="0" applyNumberFormat="1" applyFont="1" applyAlignment="1">
      <alignment/>
    </xf>
    <xf numFmtId="14" fontId="120" fillId="0" borderId="0" xfId="0" applyNumberFormat="1" applyFont="1" applyAlignment="1">
      <alignment horizontal="center"/>
    </xf>
    <xf numFmtId="44" fontId="2" fillId="0" borderId="0" xfId="0" applyNumberFormat="1" applyFont="1" applyAlignment="1">
      <alignment/>
    </xf>
    <xf numFmtId="44" fontId="2" fillId="0" borderId="13" xfId="0" applyNumberFormat="1" applyFont="1" applyBorder="1" applyAlignment="1">
      <alignment/>
    </xf>
    <xf numFmtId="44" fontId="11" fillId="0" borderId="0" xfId="0" applyNumberFormat="1" applyFont="1" applyAlignment="1">
      <alignment/>
    </xf>
    <xf numFmtId="0" fontId="121" fillId="0" borderId="0" xfId="0" applyFont="1" applyAlignment="1">
      <alignment horizontal="center"/>
    </xf>
    <xf numFmtId="164" fontId="5" fillId="0" borderId="0" xfId="38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120" fillId="0" borderId="0" xfId="0" applyFont="1" applyAlignment="1">
      <alignment horizontal="center"/>
    </xf>
    <xf numFmtId="44" fontId="121" fillId="0" borderId="0" xfId="38" applyFont="1" applyAlignment="1">
      <alignment/>
    </xf>
    <xf numFmtId="44" fontId="121" fillId="0" borderId="13" xfId="0" applyNumberFormat="1" applyFont="1" applyBorder="1" applyAlignment="1">
      <alignment/>
    </xf>
    <xf numFmtId="44" fontId="121" fillId="0" borderId="0" xfId="0" applyNumberFormat="1" applyFont="1" applyAlignment="1">
      <alignment/>
    </xf>
    <xf numFmtId="14" fontId="121" fillId="0" borderId="0" xfId="0" applyNumberFormat="1" applyFont="1" applyAlignment="1">
      <alignment horizontal="center"/>
    </xf>
    <xf numFmtId="164" fontId="25" fillId="33" borderId="10" xfId="38" applyNumberFormat="1" applyFont="1" applyFill="1" applyBorder="1" applyAlignment="1">
      <alignment horizontal="right"/>
    </xf>
    <xf numFmtId="164" fontId="19" fillId="23" borderId="0" xfId="38" applyNumberFormat="1" applyFont="1" applyFill="1" applyBorder="1" applyAlignment="1">
      <alignment horizontal="right"/>
    </xf>
    <xf numFmtId="164" fontId="3" fillId="33" borderId="10" xfId="38" applyNumberFormat="1" applyFont="1" applyFill="1" applyBorder="1" applyAlignment="1">
      <alignment horizontal="right"/>
    </xf>
    <xf numFmtId="164" fontId="3" fillId="33" borderId="11" xfId="38" applyNumberFormat="1" applyFont="1" applyFill="1" applyBorder="1" applyAlignment="1">
      <alignment horizontal="right"/>
    </xf>
    <xf numFmtId="164" fontId="3" fillId="33" borderId="0" xfId="38" applyNumberFormat="1" applyFont="1" applyFill="1" applyBorder="1" applyAlignment="1">
      <alignment horizontal="right"/>
    </xf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49">
      <selection activeCell="G68" sqref="G68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8.125" style="2" bestFit="1" customWidth="1"/>
    <col min="5" max="5" width="17.875" style="85" customWidth="1"/>
    <col min="6" max="6" width="17.875" style="39" hidden="1" customWidth="1"/>
    <col min="7" max="7" width="17.875" style="39" customWidth="1"/>
    <col min="8" max="8" width="8.25390625" style="10" bestFit="1" customWidth="1"/>
    <col min="10" max="10" width="17.00390625" style="0" customWidth="1"/>
  </cols>
  <sheetData>
    <row r="1" spans="1:8" ht="24">
      <c r="A1" s="145" t="s">
        <v>102</v>
      </c>
      <c r="B1" s="145"/>
      <c r="C1" s="145"/>
      <c r="D1" s="145"/>
      <c r="E1" s="145"/>
      <c r="F1" s="145"/>
      <c r="G1" s="145"/>
      <c r="H1" s="145"/>
    </row>
    <row r="2" spans="1:8" ht="13.5" customHeight="1">
      <c r="A2" s="9"/>
      <c r="B2" s="9"/>
      <c r="C2" s="9"/>
      <c r="D2" s="9"/>
      <c r="E2" s="79"/>
      <c r="F2" s="38"/>
      <c r="G2" s="38"/>
      <c r="H2" s="9"/>
    </row>
    <row r="3" spans="3:8" ht="17.25" customHeight="1">
      <c r="C3" s="22" t="s">
        <v>61</v>
      </c>
      <c r="D3" s="22"/>
      <c r="E3" s="80" t="s">
        <v>65</v>
      </c>
      <c r="F3" s="42" t="s">
        <v>65</v>
      </c>
      <c r="G3" s="42" t="s">
        <v>65</v>
      </c>
      <c r="H3" s="24" t="s">
        <v>36</v>
      </c>
    </row>
    <row r="4" spans="1:8" s="3" customFormat="1" ht="13.5">
      <c r="A4" s="13" t="s">
        <v>0</v>
      </c>
      <c r="C4" s="23" t="s">
        <v>73</v>
      </c>
      <c r="D4" s="23" t="s">
        <v>61</v>
      </c>
      <c r="E4" s="81">
        <v>42277</v>
      </c>
      <c r="F4" s="43">
        <v>42123</v>
      </c>
      <c r="G4" s="43">
        <v>42308</v>
      </c>
      <c r="H4" s="26" t="s">
        <v>37</v>
      </c>
    </row>
    <row r="5" spans="1:8" s="3" customFormat="1" ht="14.25">
      <c r="A5" s="25" t="s">
        <v>1</v>
      </c>
      <c r="B5" s="2"/>
      <c r="E5" s="82"/>
      <c r="F5" s="40"/>
      <c r="G5" s="40"/>
      <c r="H5" s="35"/>
    </row>
    <row r="6" spans="1:8" s="3" customFormat="1" ht="13.5" customHeight="1">
      <c r="A6" s="27"/>
      <c r="B6" s="4" t="s">
        <v>2</v>
      </c>
      <c r="C6" s="21">
        <f>F6-E6</f>
        <v>0</v>
      </c>
      <c r="D6" s="21">
        <f>G6-E6</f>
        <v>80849.77000000002</v>
      </c>
      <c r="E6" s="83">
        <v>677176.08</v>
      </c>
      <c r="F6" s="41">
        <v>677176.08</v>
      </c>
      <c r="G6" s="41">
        <v>758025.85</v>
      </c>
      <c r="H6" s="28">
        <v>89.2</v>
      </c>
    </row>
    <row r="7" spans="1:8" s="3" customFormat="1" ht="13.5" customHeight="1">
      <c r="A7" s="29"/>
      <c r="B7" s="4" t="s">
        <v>3</v>
      </c>
      <c r="C7" s="21">
        <f>F7-E7</f>
        <v>0</v>
      </c>
      <c r="D7" s="21">
        <f aca="true" t="shared" si="0" ref="D7:D18">G7-E7</f>
        <v>0</v>
      </c>
      <c r="E7" s="83">
        <v>41083.21</v>
      </c>
      <c r="F7" s="41">
        <v>41083.21</v>
      </c>
      <c r="G7" s="41">
        <v>41083.21</v>
      </c>
      <c r="H7" s="28">
        <v>102.7</v>
      </c>
    </row>
    <row r="8" spans="1:8" s="3" customFormat="1" ht="13.5" customHeight="1">
      <c r="A8" s="29"/>
      <c r="B8" s="4" t="s">
        <v>4</v>
      </c>
      <c r="C8" s="21">
        <f>F8-E8</f>
        <v>0</v>
      </c>
      <c r="D8" s="21">
        <f t="shared" si="0"/>
        <v>9080.369999999995</v>
      </c>
      <c r="E8" s="83">
        <v>86800.99</v>
      </c>
      <c r="F8" s="41">
        <v>86800.99</v>
      </c>
      <c r="G8" s="41">
        <v>95881.36</v>
      </c>
      <c r="H8" s="28">
        <v>95.9</v>
      </c>
    </row>
    <row r="9" spans="1:8" s="3" customFormat="1" ht="13.5" customHeight="1">
      <c r="A9" s="29"/>
      <c r="B9" s="4" t="s">
        <v>5</v>
      </c>
      <c r="C9" s="21">
        <f>F9-E9</f>
        <v>0</v>
      </c>
      <c r="D9" s="21">
        <f t="shared" si="0"/>
        <v>40131.69999999995</v>
      </c>
      <c r="E9" s="83">
        <v>820399.66</v>
      </c>
      <c r="F9" s="41">
        <v>820399.66</v>
      </c>
      <c r="G9" s="41">
        <v>860531.36</v>
      </c>
      <c r="H9" s="28">
        <v>86.1</v>
      </c>
    </row>
    <row r="10" spans="1:8" s="3" customFormat="1" ht="13.5" customHeight="1" hidden="1">
      <c r="A10" s="29"/>
      <c r="B10" s="4" t="s">
        <v>62</v>
      </c>
      <c r="C10" s="21">
        <f>F10-E10</f>
        <v>0</v>
      </c>
      <c r="D10" s="21">
        <f t="shared" si="0"/>
        <v>0</v>
      </c>
      <c r="E10" s="83"/>
      <c r="F10" s="41"/>
      <c r="G10" s="41"/>
      <c r="H10" s="28"/>
    </row>
    <row r="11" spans="1:8" s="3" customFormat="1" ht="13.5" customHeight="1">
      <c r="A11" s="29"/>
      <c r="B11" s="4" t="s">
        <v>81</v>
      </c>
      <c r="C11" s="21"/>
      <c r="D11" s="21">
        <f t="shared" si="0"/>
        <v>0</v>
      </c>
      <c r="E11" s="83">
        <v>122550</v>
      </c>
      <c r="F11" s="41">
        <v>122550</v>
      </c>
      <c r="G11" s="41">
        <v>122550</v>
      </c>
      <c r="H11" s="28">
        <v>0</v>
      </c>
    </row>
    <row r="12" spans="1:10" s="3" customFormat="1" ht="13.5" customHeight="1">
      <c r="A12" s="29"/>
      <c r="B12" s="4" t="s">
        <v>6</v>
      </c>
      <c r="C12" s="21">
        <f>F12-E12</f>
        <v>0</v>
      </c>
      <c r="D12" s="21">
        <f t="shared" si="0"/>
        <v>146576.24</v>
      </c>
      <c r="E12" s="83">
        <v>1452905.16</v>
      </c>
      <c r="F12" s="41">
        <v>1452905.16</v>
      </c>
      <c r="G12" s="41">
        <v>1599481.4</v>
      </c>
      <c r="H12" s="28">
        <v>80</v>
      </c>
      <c r="J12" s="36"/>
    </row>
    <row r="13" spans="1:10" s="3" customFormat="1" ht="13.5" customHeight="1">
      <c r="A13" s="29"/>
      <c r="B13" s="4" t="s">
        <v>7</v>
      </c>
      <c r="C13" s="21">
        <f>F13-E13</f>
        <v>0</v>
      </c>
      <c r="D13" s="21">
        <f t="shared" si="0"/>
        <v>550</v>
      </c>
      <c r="E13" s="83">
        <v>328015</v>
      </c>
      <c r="F13" s="41">
        <v>328015</v>
      </c>
      <c r="G13" s="41">
        <v>328565</v>
      </c>
      <c r="H13" s="28">
        <v>87.6</v>
      </c>
      <c r="J13" s="36"/>
    </row>
    <row r="14" spans="1:10" s="3" customFormat="1" ht="13.5">
      <c r="A14" s="29"/>
      <c r="B14" s="4" t="s">
        <v>8</v>
      </c>
      <c r="C14" s="21">
        <f>F14-E14</f>
        <v>0</v>
      </c>
      <c r="D14" s="21">
        <f t="shared" si="0"/>
        <v>0</v>
      </c>
      <c r="E14" s="83">
        <v>6234</v>
      </c>
      <c r="F14" s="41">
        <v>6234</v>
      </c>
      <c r="G14" s="41">
        <v>6234</v>
      </c>
      <c r="H14" s="28">
        <v>89.1</v>
      </c>
      <c r="J14" s="36"/>
    </row>
    <row r="15" spans="1:8" s="3" customFormat="1" ht="13.5">
      <c r="A15" s="29"/>
      <c r="B15" s="4" t="s">
        <v>63</v>
      </c>
      <c r="C15" s="21">
        <f>F15-E15</f>
        <v>0</v>
      </c>
      <c r="D15" s="21">
        <f t="shared" si="0"/>
        <v>0</v>
      </c>
      <c r="E15" s="83">
        <v>13054.04</v>
      </c>
      <c r="F15" s="41">
        <v>13054.04</v>
      </c>
      <c r="G15" s="41">
        <v>13054.04</v>
      </c>
      <c r="H15" s="28">
        <v>65.3</v>
      </c>
    </row>
    <row r="16" spans="1:8" s="3" customFormat="1" ht="13.5">
      <c r="A16" s="29"/>
      <c r="B16" s="4" t="s">
        <v>84</v>
      </c>
      <c r="C16" s="21"/>
      <c r="D16" s="21">
        <f t="shared" si="0"/>
        <v>0</v>
      </c>
      <c r="E16" s="83">
        <v>20887.17</v>
      </c>
      <c r="F16" s="41">
        <v>20887.17</v>
      </c>
      <c r="G16" s="41">
        <v>20887.17</v>
      </c>
      <c r="H16" s="28">
        <v>69.6</v>
      </c>
    </row>
    <row r="17" spans="1:8" s="3" customFormat="1" ht="13.5">
      <c r="A17" s="29"/>
      <c r="B17" s="4" t="s">
        <v>9</v>
      </c>
      <c r="C17" s="21">
        <f>F17-E17</f>
        <v>0</v>
      </c>
      <c r="D17" s="21">
        <f t="shared" si="0"/>
        <v>250</v>
      </c>
      <c r="E17" s="83">
        <v>2980</v>
      </c>
      <c r="F17" s="41">
        <v>2980</v>
      </c>
      <c r="G17" s="41">
        <v>3230</v>
      </c>
      <c r="H17" s="28">
        <v>32.2</v>
      </c>
    </row>
    <row r="18" spans="1:8" s="3" customFormat="1" ht="13.5" customHeight="1">
      <c r="A18" s="29"/>
      <c r="B18" s="4" t="s">
        <v>40</v>
      </c>
      <c r="C18" s="21">
        <f>F18-E18</f>
        <v>0</v>
      </c>
      <c r="D18" s="21">
        <f t="shared" si="0"/>
        <v>1305.780000000028</v>
      </c>
      <c r="E18" s="83">
        <v>363867.25</v>
      </c>
      <c r="F18" s="41">
        <v>363867.25</v>
      </c>
      <c r="G18" s="41">
        <v>365173.03</v>
      </c>
      <c r="H18" s="28">
        <v>81.1</v>
      </c>
    </row>
    <row r="19" spans="1:8" s="100" customFormat="1" ht="18" customHeight="1">
      <c r="A19" s="94" t="s">
        <v>87</v>
      </c>
      <c r="B19" s="95"/>
      <c r="C19" s="96"/>
      <c r="D19" s="96">
        <f>SUM(D6:D18)</f>
        <v>278743.86</v>
      </c>
      <c r="E19" s="97">
        <f>SUM(E6:E18)</f>
        <v>3935952.5599999996</v>
      </c>
      <c r="F19" s="98">
        <f>SUM(F6:F18)</f>
        <v>3935952.5599999996</v>
      </c>
      <c r="G19" s="98">
        <f>SUM(G6:G18)</f>
        <v>4214696.42</v>
      </c>
      <c r="H19" s="99"/>
    </row>
    <row r="20" spans="1:8" s="3" customFormat="1" ht="13.5" customHeight="1">
      <c r="A20" s="29"/>
      <c r="B20" s="4"/>
      <c r="C20" s="21"/>
      <c r="D20" s="21"/>
      <c r="E20" s="83"/>
      <c r="F20" s="41"/>
      <c r="G20" s="41"/>
      <c r="H20" s="28"/>
    </row>
    <row r="21" spans="1:8" s="3" customFormat="1" ht="14.25">
      <c r="A21" s="30" t="s">
        <v>10</v>
      </c>
      <c r="B21" s="2"/>
      <c r="C21" s="21"/>
      <c r="D21" s="21"/>
      <c r="E21" s="83"/>
      <c r="F21" s="41"/>
      <c r="G21" s="41"/>
      <c r="H21" s="28"/>
    </row>
    <row r="22" spans="1:8" s="3" customFormat="1" ht="13.5">
      <c r="A22" s="120" t="s">
        <v>50</v>
      </c>
      <c r="B22" s="2"/>
      <c r="C22" s="21"/>
      <c r="D22" s="21"/>
      <c r="E22" s="83"/>
      <c r="F22" s="41"/>
      <c r="G22" s="41"/>
      <c r="H22" s="28"/>
    </row>
    <row r="23" spans="1:8" s="3" customFormat="1" ht="14.25">
      <c r="A23" s="30"/>
      <c r="B23" s="2" t="s">
        <v>76</v>
      </c>
      <c r="C23" s="21">
        <f>F23-E23</f>
        <v>0</v>
      </c>
      <c r="D23" s="21">
        <f aca="true" t="shared" si="1" ref="D23:D51">G23-E23</f>
        <v>3208</v>
      </c>
      <c r="E23" s="83">
        <v>13819</v>
      </c>
      <c r="F23" s="41">
        <v>13819</v>
      </c>
      <c r="G23" s="41">
        <v>17027</v>
      </c>
      <c r="H23" s="28">
        <v>85.1</v>
      </c>
    </row>
    <row r="24" spans="1:8" s="3" customFormat="1" ht="14.25">
      <c r="A24" s="30"/>
      <c r="B24" s="2" t="s">
        <v>51</v>
      </c>
      <c r="C24" s="21">
        <f>F24-E24</f>
        <v>0</v>
      </c>
      <c r="D24" s="21">
        <f t="shared" si="1"/>
        <v>0</v>
      </c>
      <c r="E24" s="83">
        <v>0</v>
      </c>
      <c r="F24" s="41">
        <v>0</v>
      </c>
      <c r="G24" s="41">
        <v>0</v>
      </c>
      <c r="H24" s="28"/>
    </row>
    <row r="25" spans="1:8" s="3" customFormat="1" ht="13.5">
      <c r="A25" s="31" t="s">
        <v>11</v>
      </c>
      <c r="B25" s="2"/>
      <c r="C25" s="21"/>
      <c r="D25" s="21"/>
      <c r="E25" s="83"/>
      <c r="F25" s="41"/>
      <c r="G25" s="41"/>
      <c r="H25" s="28"/>
    </row>
    <row r="26" spans="1:8" s="3" customFormat="1" ht="13.5" customHeight="1">
      <c r="A26" s="2"/>
      <c r="B26" s="2" t="s">
        <v>12</v>
      </c>
      <c r="C26" s="21">
        <f>F26-E26</f>
        <v>0</v>
      </c>
      <c r="D26" s="21">
        <f t="shared" si="1"/>
        <v>15056</v>
      </c>
      <c r="E26" s="83">
        <v>368939</v>
      </c>
      <c r="F26" s="41">
        <v>368939</v>
      </c>
      <c r="G26" s="41">
        <v>383995</v>
      </c>
      <c r="H26" s="28">
        <v>109.7</v>
      </c>
    </row>
    <row r="27" spans="1:8" s="3" customFormat="1" ht="13.5" customHeight="1">
      <c r="A27" s="2"/>
      <c r="B27" s="2" t="s">
        <v>98</v>
      </c>
      <c r="C27" s="21"/>
      <c r="D27" s="21">
        <f t="shared" si="1"/>
        <v>0</v>
      </c>
      <c r="E27" s="83">
        <v>0</v>
      </c>
      <c r="F27" s="41">
        <v>0</v>
      </c>
      <c r="G27" s="41">
        <v>0</v>
      </c>
      <c r="H27" s="28"/>
    </row>
    <row r="28" spans="1:8" s="3" customFormat="1" ht="13.5">
      <c r="A28" s="31" t="s">
        <v>13</v>
      </c>
      <c r="B28" s="2"/>
      <c r="C28" s="21"/>
      <c r="D28" s="21"/>
      <c r="E28" s="83"/>
      <c r="F28" s="41"/>
      <c r="G28" s="41"/>
      <c r="H28" s="28"/>
    </row>
    <row r="29" spans="1:8" s="3" customFormat="1" ht="13.5">
      <c r="A29" s="31"/>
      <c r="B29" s="2" t="s">
        <v>43</v>
      </c>
      <c r="C29" s="21">
        <f aca="true" t="shared" si="2" ref="C29:C35">F29-E29</f>
        <v>0</v>
      </c>
      <c r="D29" s="21">
        <f t="shared" si="1"/>
        <v>0</v>
      </c>
      <c r="E29" s="83">
        <v>0</v>
      </c>
      <c r="F29" s="41">
        <v>0</v>
      </c>
      <c r="G29" s="41">
        <v>0</v>
      </c>
      <c r="H29" s="28">
        <v>0</v>
      </c>
    </row>
    <row r="30" spans="1:8" s="3" customFormat="1" ht="13.5">
      <c r="A30" s="2"/>
      <c r="B30" s="2" t="s">
        <v>38</v>
      </c>
      <c r="C30" s="21">
        <f t="shared" si="2"/>
        <v>0</v>
      </c>
      <c r="D30" s="21">
        <f t="shared" si="1"/>
        <v>228</v>
      </c>
      <c r="E30" s="83">
        <v>1152</v>
      </c>
      <c r="F30" s="41">
        <v>1152</v>
      </c>
      <c r="G30" s="41">
        <v>1380</v>
      </c>
      <c r="H30" s="28">
        <v>69</v>
      </c>
    </row>
    <row r="31" spans="1:8" s="3" customFormat="1" ht="13.5">
      <c r="A31" s="2"/>
      <c r="B31" s="2" t="s">
        <v>54</v>
      </c>
      <c r="C31" s="21">
        <f t="shared" si="2"/>
        <v>0</v>
      </c>
      <c r="D31" s="21">
        <f t="shared" si="1"/>
        <v>0</v>
      </c>
      <c r="E31" s="83">
        <v>10000</v>
      </c>
      <c r="F31" s="41">
        <v>10000</v>
      </c>
      <c r="G31" s="41">
        <v>10000</v>
      </c>
      <c r="H31" s="28">
        <v>41.7</v>
      </c>
    </row>
    <row r="32" spans="1:8" s="3" customFormat="1" ht="13.5">
      <c r="A32" s="2"/>
      <c r="B32" s="2" t="s">
        <v>44</v>
      </c>
      <c r="C32" s="21">
        <f t="shared" si="2"/>
        <v>0</v>
      </c>
      <c r="D32" s="21">
        <f t="shared" si="1"/>
        <v>9000</v>
      </c>
      <c r="E32" s="83">
        <v>4000</v>
      </c>
      <c r="F32" s="41">
        <v>4000</v>
      </c>
      <c r="G32" s="41">
        <v>13000</v>
      </c>
      <c r="H32" s="28">
        <v>0</v>
      </c>
    </row>
    <row r="33" spans="1:8" s="3" customFormat="1" ht="13.5">
      <c r="A33" s="2"/>
      <c r="B33" s="2" t="s">
        <v>52</v>
      </c>
      <c r="C33" s="21">
        <f t="shared" si="2"/>
        <v>0</v>
      </c>
      <c r="D33" s="21">
        <f t="shared" si="1"/>
        <v>0</v>
      </c>
      <c r="E33" s="83">
        <v>0</v>
      </c>
      <c r="F33" s="41">
        <v>0</v>
      </c>
      <c r="G33" s="41">
        <v>0</v>
      </c>
      <c r="H33" s="28">
        <v>0</v>
      </c>
    </row>
    <row r="34" spans="1:8" s="3" customFormat="1" ht="13.5">
      <c r="A34" s="2"/>
      <c r="B34" s="2" t="s">
        <v>45</v>
      </c>
      <c r="C34" s="21">
        <f t="shared" si="2"/>
        <v>0</v>
      </c>
      <c r="D34" s="21">
        <f t="shared" si="1"/>
        <v>0</v>
      </c>
      <c r="E34" s="83">
        <v>300</v>
      </c>
      <c r="F34" s="41">
        <v>300</v>
      </c>
      <c r="G34" s="41">
        <v>300</v>
      </c>
      <c r="H34" s="28">
        <v>15</v>
      </c>
    </row>
    <row r="35" spans="1:8" s="3" customFormat="1" ht="13.5">
      <c r="A35" s="2"/>
      <c r="B35" s="2" t="s">
        <v>53</v>
      </c>
      <c r="C35" s="21">
        <f t="shared" si="2"/>
        <v>0</v>
      </c>
      <c r="D35" s="21">
        <f t="shared" si="1"/>
        <v>1000</v>
      </c>
      <c r="E35" s="83">
        <v>64263.05</v>
      </c>
      <c r="F35" s="41">
        <v>64263.05</v>
      </c>
      <c r="G35" s="41">
        <v>65263.05</v>
      </c>
      <c r="H35" s="28">
        <v>93.2</v>
      </c>
    </row>
    <row r="36" spans="1:8" s="3" customFormat="1" ht="13.5" customHeight="1">
      <c r="A36" s="2"/>
      <c r="B36" s="2"/>
      <c r="C36" s="21"/>
      <c r="D36" s="21"/>
      <c r="E36" s="83"/>
      <c r="F36" s="41"/>
      <c r="G36" s="41"/>
      <c r="H36" s="142"/>
    </row>
    <row r="37" spans="1:8" s="3" customFormat="1" ht="13.5" customHeight="1">
      <c r="A37" s="2"/>
      <c r="B37" s="2"/>
      <c r="C37" s="21"/>
      <c r="D37" s="21"/>
      <c r="E37" s="83"/>
      <c r="F37" s="41"/>
      <c r="G37" s="41"/>
      <c r="H37" s="144"/>
    </row>
    <row r="38" spans="1:8" s="3" customFormat="1" ht="13.5" customHeight="1">
      <c r="A38" s="2"/>
      <c r="B38" s="2"/>
      <c r="C38" s="21"/>
      <c r="D38" s="21"/>
      <c r="E38" s="83"/>
      <c r="F38" s="41"/>
      <c r="G38" s="41"/>
      <c r="H38" s="144"/>
    </row>
    <row r="39" spans="1:8" s="3" customFormat="1" ht="13.5" customHeight="1">
      <c r="A39" s="2"/>
      <c r="B39" s="2"/>
      <c r="C39" s="21"/>
      <c r="D39" s="21"/>
      <c r="E39" s="83"/>
      <c r="F39" s="41"/>
      <c r="G39" s="41"/>
      <c r="H39" s="144"/>
    </row>
    <row r="40" spans="1:8" s="3" customFormat="1" ht="13.5" customHeight="1">
      <c r="A40" s="2"/>
      <c r="B40" s="2"/>
      <c r="C40" s="21"/>
      <c r="D40" s="21"/>
      <c r="E40" s="83"/>
      <c r="F40" s="41"/>
      <c r="G40" s="41"/>
      <c r="H40" s="144"/>
    </row>
    <row r="41" spans="1:8" s="3" customFormat="1" ht="13.5" customHeight="1">
      <c r="A41" s="2"/>
      <c r="B41" s="2"/>
      <c r="C41" s="21"/>
      <c r="D41" s="21"/>
      <c r="E41" s="83"/>
      <c r="F41" s="41"/>
      <c r="G41" s="41"/>
      <c r="H41" s="144"/>
    </row>
    <row r="42" spans="1:8" s="3" customFormat="1" ht="13.5" customHeight="1">
      <c r="A42" s="2"/>
      <c r="B42" s="2"/>
      <c r="C42" s="21"/>
      <c r="D42" s="21"/>
      <c r="E42" s="83"/>
      <c r="F42" s="41"/>
      <c r="G42" s="41"/>
      <c r="H42" s="144"/>
    </row>
    <row r="43" spans="1:8" s="3" customFormat="1" ht="13.5" customHeight="1">
      <c r="A43" s="2"/>
      <c r="B43" s="2"/>
      <c r="C43" s="21"/>
      <c r="D43" s="22"/>
      <c r="E43" s="80" t="s">
        <v>65</v>
      </c>
      <c r="F43" s="42" t="s">
        <v>65</v>
      </c>
      <c r="G43" s="42" t="s">
        <v>65</v>
      </c>
      <c r="H43" s="24" t="s">
        <v>36</v>
      </c>
    </row>
    <row r="44" spans="1:8" s="3" customFormat="1" ht="13.5">
      <c r="A44" s="31" t="s">
        <v>14</v>
      </c>
      <c r="B44" s="2"/>
      <c r="C44" s="21"/>
      <c r="D44" s="23" t="s">
        <v>61</v>
      </c>
      <c r="E44" s="81">
        <v>42277</v>
      </c>
      <c r="F44" s="43">
        <v>42123</v>
      </c>
      <c r="G44" s="43">
        <v>42308</v>
      </c>
      <c r="H44" s="26" t="s">
        <v>37</v>
      </c>
    </row>
    <row r="45" spans="1:8" s="3" customFormat="1" ht="13.5" customHeight="1">
      <c r="A45" s="2"/>
      <c r="B45" s="2" t="s">
        <v>15</v>
      </c>
      <c r="C45" s="21"/>
      <c r="D45" s="21"/>
      <c r="E45" s="83"/>
      <c r="F45" s="41"/>
      <c r="G45" s="41"/>
      <c r="H45" s="144"/>
    </row>
    <row r="46" spans="1:8" s="3" customFormat="1" ht="13.5" customHeight="1">
      <c r="A46" s="2"/>
      <c r="B46" s="7" t="s">
        <v>31</v>
      </c>
      <c r="C46" s="21">
        <f>F46-E46</f>
        <v>0</v>
      </c>
      <c r="D46" s="21">
        <f t="shared" si="1"/>
        <v>1580</v>
      </c>
      <c r="E46" s="83">
        <v>6690</v>
      </c>
      <c r="F46" s="41">
        <v>6690</v>
      </c>
      <c r="G46" s="41">
        <v>8270</v>
      </c>
      <c r="H46" s="143">
        <v>71.9</v>
      </c>
    </row>
    <row r="47" spans="1:8" s="3" customFormat="1" ht="13.5">
      <c r="A47" s="2"/>
      <c r="B47" s="7" t="s">
        <v>55</v>
      </c>
      <c r="C47" s="21">
        <f>F47-E47</f>
        <v>0</v>
      </c>
      <c r="D47" s="21">
        <f t="shared" si="1"/>
        <v>0</v>
      </c>
      <c r="E47" s="83">
        <v>0</v>
      </c>
      <c r="F47" s="41">
        <v>0</v>
      </c>
      <c r="G47" s="41">
        <v>0</v>
      </c>
      <c r="H47" s="28">
        <v>0</v>
      </c>
    </row>
    <row r="48" spans="1:8" s="3" customFormat="1" ht="13.5">
      <c r="A48" s="2"/>
      <c r="B48" s="2" t="s">
        <v>39</v>
      </c>
      <c r="C48" s="21">
        <f>F48-E48</f>
        <v>0</v>
      </c>
      <c r="D48" s="21">
        <f t="shared" si="1"/>
        <v>6900</v>
      </c>
      <c r="E48" s="83">
        <v>38100</v>
      </c>
      <c r="F48" s="41">
        <v>38100</v>
      </c>
      <c r="G48" s="41">
        <v>45000</v>
      </c>
      <c r="H48" s="28">
        <v>58.1</v>
      </c>
    </row>
    <row r="49" spans="1:8" s="3" customFormat="1" ht="13.5">
      <c r="A49" s="2"/>
      <c r="B49" s="2" t="s">
        <v>64</v>
      </c>
      <c r="C49" s="21">
        <f>F49-E49</f>
        <v>0</v>
      </c>
      <c r="D49" s="21">
        <f t="shared" si="1"/>
        <v>0</v>
      </c>
      <c r="E49" s="83">
        <v>0</v>
      </c>
      <c r="F49" s="41">
        <v>0</v>
      </c>
      <c r="G49" s="41">
        <v>0</v>
      </c>
      <c r="H49" s="28">
        <v>0</v>
      </c>
    </row>
    <row r="50" spans="1:8" s="3" customFormat="1" ht="13.5">
      <c r="A50" s="2"/>
      <c r="B50" s="2" t="s">
        <v>100</v>
      </c>
      <c r="C50" s="21"/>
      <c r="D50" s="21">
        <f t="shared" si="1"/>
        <v>0</v>
      </c>
      <c r="E50" s="83">
        <v>39000</v>
      </c>
      <c r="F50" s="41">
        <v>39000</v>
      </c>
      <c r="G50" s="41">
        <v>39000</v>
      </c>
      <c r="H50" s="28"/>
    </row>
    <row r="51" spans="1:8" s="3" customFormat="1" ht="13.5">
      <c r="A51" s="2"/>
      <c r="B51" s="2" t="s">
        <v>16</v>
      </c>
      <c r="C51" s="21">
        <f>F51-E51</f>
        <v>0</v>
      </c>
      <c r="D51" s="21">
        <f t="shared" si="1"/>
        <v>132.40999999999985</v>
      </c>
      <c r="E51" s="83">
        <v>1102.44</v>
      </c>
      <c r="F51" s="41">
        <v>1102.44</v>
      </c>
      <c r="G51" s="41">
        <v>1234.85</v>
      </c>
      <c r="H51" s="28">
        <v>24.7</v>
      </c>
    </row>
    <row r="52" spans="1:8" s="106" customFormat="1" ht="15.75">
      <c r="A52" s="101" t="s">
        <v>88</v>
      </c>
      <c r="B52" s="101"/>
      <c r="C52" s="102"/>
      <c r="D52" s="102">
        <f>SUM(D23:D51)</f>
        <v>37104.41</v>
      </c>
      <c r="E52" s="103">
        <f>SUM(E22:E51)-E44</f>
        <v>547365.49</v>
      </c>
      <c r="F52" s="104">
        <f>SUM(F22:F51)</f>
        <v>589488.49</v>
      </c>
      <c r="G52" s="104">
        <f>SUM(G22:G51)-G44</f>
        <v>584469.9</v>
      </c>
      <c r="H52" s="105"/>
    </row>
    <row r="53" spans="1:8" s="3" customFormat="1" ht="12" customHeight="1">
      <c r="A53" s="2"/>
      <c r="B53" s="2"/>
      <c r="C53" s="21"/>
      <c r="D53" s="21"/>
      <c r="E53" s="83"/>
      <c r="F53" s="41"/>
      <c r="G53" s="41"/>
      <c r="H53" s="28"/>
    </row>
    <row r="54" spans="1:8" s="3" customFormat="1" ht="15.75" customHeight="1">
      <c r="A54" s="13" t="s">
        <v>17</v>
      </c>
      <c r="B54" s="2"/>
      <c r="C54" s="21"/>
      <c r="D54" s="21"/>
      <c r="E54" s="83"/>
      <c r="F54" s="41"/>
      <c r="G54" s="41"/>
      <c r="H54" s="28"/>
    </row>
    <row r="55" spans="1:8" s="3" customFormat="1" ht="13.5">
      <c r="A55" s="2"/>
      <c r="B55" s="2" t="s">
        <v>18</v>
      </c>
      <c r="C55" s="21">
        <f>F55-E55</f>
        <v>0</v>
      </c>
      <c r="D55" s="21">
        <f>G55-E55</f>
        <v>6875</v>
      </c>
      <c r="E55" s="83">
        <v>61875</v>
      </c>
      <c r="F55" s="41">
        <v>61875</v>
      </c>
      <c r="G55" s="41">
        <v>68750</v>
      </c>
      <c r="H55" s="32"/>
    </row>
    <row r="56" spans="1:8" s="3" customFormat="1" ht="13.5">
      <c r="A56" s="2"/>
      <c r="B56" s="2" t="s">
        <v>19</v>
      </c>
      <c r="C56" s="21">
        <f>F56-E56</f>
        <v>0</v>
      </c>
      <c r="D56" s="21">
        <f>G56-E56</f>
        <v>24656</v>
      </c>
      <c r="E56" s="83">
        <v>120890</v>
      </c>
      <c r="F56" s="41">
        <v>120890</v>
      </c>
      <c r="G56" s="41">
        <v>145546</v>
      </c>
      <c r="H56" s="32"/>
    </row>
    <row r="57" spans="1:8" s="3" customFormat="1" ht="13.5">
      <c r="A57" s="2"/>
      <c r="B57" s="2" t="s">
        <v>99</v>
      </c>
      <c r="C57" s="21"/>
      <c r="D57" s="21">
        <f>G57-E57</f>
        <v>0</v>
      </c>
      <c r="E57" s="83">
        <v>362573.5</v>
      </c>
      <c r="F57" s="41">
        <v>362573.5</v>
      </c>
      <c r="G57" s="41">
        <v>362573.5</v>
      </c>
      <c r="H57" s="32"/>
    </row>
    <row r="58" spans="1:8" s="106" customFormat="1" ht="15.75">
      <c r="A58" s="101" t="s">
        <v>89</v>
      </c>
      <c r="B58" s="101"/>
      <c r="C58" s="102"/>
      <c r="D58" s="102">
        <f>SUM(D55:D57)</f>
        <v>31531</v>
      </c>
      <c r="E58" s="103">
        <f>SUM(E55:E57)</f>
        <v>545338.5</v>
      </c>
      <c r="F58" s="104">
        <f>SUM(F55:F56)</f>
        <v>182765</v>
      </c>
      <c r="G58" s="104">
        <f>SUM(G55:G57)</f>
        <v>576869.5</v>
      </c>
      <c r="H58" s="107"/>
    </row>
    <row r="59" spans="1:8" s="3" customFormat="1" ht="13.5">
      <c r="A59" s="2"/>
      <c r="B59" s="2"/>
      <c r="C59" s="21"/>
      <c r="D59" s="21"/>
      <c r="E59" s="83"/>
      <c r="F59" s="41"/>
      <c r="G59" s="41"/>
      <c r="H59" s="33"/>
    </row>
    <row r="60" spans="1:8" s="61" customFormat="1" ht="13.5">
      <c r="A60" s="60"/>
      <c r="B60" s="61" t="s">
        <v>75</v>
      </c>
      <c r="C60" s="62">
        <f>SUM(C6:C56)</f>
        <v>0</v>
      </c>
      <c r="D60" s="62">
        <f>D19+D52+D58</f>
        <v>347379.27</v>
      </c>
      <c r="E60" s="84">
        <f>E19+E52+E58</f>
        <v>5028656.55</v>
      </c>
      <c r="F60" s="62" t="e">
        <f>SUM(F6:F56)-#REF!</f>
        <v>#REF!</v>
      </c>
      <c r="G60" s="73">
        <f>G19+G52+G58</f>
        <v>5376035.82</v>
      </c>
      <c r="H60" s="63">
        <v>98.6</v>
      </c>
    </row>
    <row r="61" spans="1:8" s="3" customFormat="1" ht="13.5" customHeight="1">
      <c r="A61" s="2"/>
      <c r="B61" s="2"/>
      <c r="C61" s="2"/>
      <c r="D61" s="2"/>
      <c r="E61" s="83"/>
      <c r="F61" s="41"/>
      <c r="G61" s="41"/>
      <c r="H61" s="34"/>
    </row>
    <row r="62" ht="13.5" customHeight="1"/>
    <row r="63" spans="1:8" ht="13.5">
      <c r="A63" s="3"/>
      <c r="B63" s="16" t="s">
        <v>103</v>
      </c>
      <c r="C63" s="16"/>
      <c r="E63" s="131" t="s">
        <v>96</v>
      </c>
      <c r="F63" s="132"/>
      <c r="G63" s="123" t="s">
        <v>96</v>
      </c>
      <c r="H63"/>
    </row>
    <row r="64" spans="1:8" ht="13.5">
      <c r="A64" s="3"/>
      <c r="B64" s="17"/>
      <c r="C64" s="23" t="s">
        <v>95</v>
      </c>
      <c r="D64" s="133" t="s">
        <v>95</v>
      </c>
      <c r="E64" s="139">
        <v>42277</v>
      </c>
      <c r="F64" s="127">
        <v>42123</v>
      </c>
      <c r="G64" s="127">
        <v>42308</v>
      </c>
      <c r="H64"/>
    </row>
    <row r="65" spans="1:8" ht="13.5">
      <c r="A65" s="3"/>
      <c r="B65" s="17"/>
      <c r="C65" s="23"/>
      <c r="E65" s="139"/>
      <c r="F65" s="127"/>
      <c r="G65" s="127"/>
      <c r="H65"/>
    </row>
    <row r="66" spans="1:8" ht="13.5">
      <c r="A66" s="3"/>
      <c r="B66" s="18" t="s">
        <v>26</v>
      </c>
      <c r="C66" s="121">
        <f>G66-E66</f>
        <v>-19781.930000000168</v>
      </c>
      <c r="D66" s="128">
        <f>G66-E66</f>
        <v>-19781.930000000168</v>
      </c>
      <c r="E66" s="136">
        <v>3063240.52</v>
      </c>
      <c r="F66" s="124">
        <v>3063240.52</v>
      </c>
      <c r="G66" s="124">
        <v>3043458.59</v>
      </c>
      <c r="H66"/>
    </row>
    <row r="67" spans="1:8" ht="13.5">
      <c r="A67" s="3"/>
      <c r="B67" s="76" t="s">
        <v>85</v>
      </c>
      <c r="C67" s="77">
        <f>G67-E67</f>
        <v>6863.400000000023</v>
      </c>
      <c r="D67" s="129">
        <f>G67-E67</f>
        <v>6863.400000000023</v>
      </c>
      <c r="E67" s="137">
        <v>475219.75</v>
      </c>
      <c r="F67" s="125">
        <v>475219.75</v>
      </c>
      <c r="G67" s="125">
        <v>482083.15</v>
      </c>
      <c r="H67"/>
    </row>
    <row r="68" spans="1:8" ht="13.5">
      <c r="A68" s="3"/>
      <c r="B68" s="74" t="s">
        <v>86</v>
      </c>
      <c r="C68" s="122">
        <f>G68-E68</f>
        <v>-12918.53000000026</v>
      </c>
      <c r="D68" s="130">
        <f>G68-E68</f>
        <v>-12918.53000000026</v>
      </c>
      <c r="E68" s="138">
        <f>SUM(E66:E67)</f>
        <v>3538460.27</v>
      </c>
      <c r="F68" s="126">
        <f>SUM(F66:F67)</f>
        <v>3538460.27</v>
      </c>
      <c r="G68" s="126">
        <f>SUM(G66:G67)</f>
        <v>3525541.7399999998</v>
      </c>
      <c r="H68"/>
    </row>
    <row r="69" spans="2:7" ht="13.5" customHeight="1">
      <c r="B69" s="18" t="s">
        <v>27</v>
      </c>
      <c r="C69" s="37">
        <f>G69-E69</f>
        <v>25154</v>
      </c>
      <c r="D69" s="130">
        <f>G69-E69</f>
        <v>25154</v>
      </c>
      <c r="E69" s="136">
        <v>8049</v>
      </c>
      <c r="F69" s="124">
        <v>8049</v>
      </c>
      <c r="G69" s="124">
        <v>33203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1:H1"/>
  </mergeCells>
  <printOptions/>
  <pageMargins left="0.61" right="0.3" top="0.41" bottom="0.29" header="0.2" footer="0.21"/>
  <pageSetup horizontalDpi="600" verticalDpi="600"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E68" sqref="E68"/>
    </sheetView>
  </sheetViews>
  <sheetFormatPr defaultColWidth="9.00390625" defaultRowHeight="12.75"/>
  <cols>
    <col min="1" max="1" width="2.625" style="3" customWidth="1"/>
    <col min="2" max="2" width="66.50390625" style="3" bestFit="1" customWidth="1"/>
    <col min="3" max="3" width="19.75390625" style="3" bestFit="1" customWidth="1"/>
    <col min="4" max="4" width="19.75390625" style="49" bestFit="1" customWidth="1"/>
    <col min="5" max="5" width="19.75390625" style="70" bestFit="1" customWidth="1"/>
    <col min="6" max="6" width="5.625" style="20" customWidth="1"/>
  </cols>
  <sheetData>
    <row r="1" spans="1:6" ht="24.75" customHeight="1">
      <c r="A1" s="146" t="s">
        <v>102</v>
      </c>
      <c r="B1" s="146"/>
      <c r="C1" s="146"/>
      <c r="D1" s="146"/>
      <c r="E1" s="146"/>
      <c r="F1" s="146"/>
    </row>
    <row r="2" spans="1:6" ht="24">
      <c r="A2" s="11"/>
      <c r="B2" s="11"/>
      <c r="C2" s="11"/>
      <c r="D2" s="86"/>
      <c r="E2" s="64"/>
      <c r="F2" s="9"/>
    </row>
    <row r="3" spans="1:6" ht="17.25">
      <c r="A3" s="12"/>
      <c r="B3" s="12"/>
      <c r="C3" s="22"/>
      <c r="D3" s="87" t="s">
        <v>65</v>
      </c>
      <c r="E3" s="65" t="s">
        <v>65</v>
      </c>
      <c r="F3" s="24" t="s">
        <v>36</v>
      </c>
    </row>
    <row r="4" spans="1:6" ht="13.5">
      <c r="A4" s="13" t="s">
        <v>20</v>
      </c>
      <c r="B4" s="2"/>
      <c r="C4" s="23" t="s">
        <v>61</v>
      </c>
      <c r="D4" s="81">
        <v>42277</v>
      </c>
      <c r="E4" s="43">
        <v>42308</v>
      </c>
      <c r="F4" s="26" t="s">
        <v>37</v>
      </c>
    </row>
    <row r="5" spans="1:6" ht="13.5">
      <c r="A5" s="5" t="s">
        <v>68</v>
      </c>
      <c r="B5" s="2"/>
      <c r="C5" s="44"/>
      <c r="D5" s="88"/>
      <c r="E5" s="66"/>
      <c r="F5" s="45"/>
    </row>
    <row r="6" spans="1:6" ht="13.5">
      <c r="A6" s="5"/>
      <c r="B6" s="2" t="s">
        <v>101</v>
      </c>
      <c r="C6" s="46">
        <f>E6-D6</f>
        <v>5497.0999999999985</v>
      </c>
      <c r="D6" s="89">
        <v>12000</v>
      </c>
      <c r="E6" s="67">
        <v>17497.1</v>
      </c>
      <c r="F6" s="45"/>
    </row>
    <row r="7" spans="1:6" ht="13.5">
      <c r="A7" s="13"/>
      <c r="B7" s="2" t="s">
        <v>69</v>
      </c>
      <c r="C7" s="46">
        <f>E7-D7</f>
        <v>1679</v>
      </c>
      <c r="D7" s="89">
        <v>8313</v>
      </c>
      <c r="E7" s="67">
        <v>9992</v>
      </c>
      <c r="F7" s="45" t="s">
        <v>104</v>
      </c>
    </row>
    <row r="8" spans="1:6" ht="13.5">
      <c r="A8" s="13"/>
      <c r="B8" s="2" t="s">
        <v>74</v>
      </c>
      <c r="C8" s="46">
        <f>E8-D8</f>
        <v>0</v>
      </c>
      <c r="D8" s="89">
        <v>0</v>
      </c>
      <c r="E8" s="67">
        <v>0</v>
      </c>
      <c r="F8" s="45" t="s">
        <v>82</v>
      </c>
    </row>
    <row r="9" spans="1:6" s="106" customFormat="1" ht="15.75">
      <c r="A9" s="101" t="s">
        <v>90</v>
      </c>
      <c r="B9" s="101"/>
      <c r="C9" s="108">
        <f>SUM(C6:C8)</f>
        <v>7176.0999999999985</v>
      </c>
      <c r="D9" s="116">
        <f>SUM(D6:D8)</f>
        <v>20313</v>
      </c>
      <c r="E9" s="117">
        <f>SUM(E6:E8)</f>
        <v>27489.1</v>
      </c>
      <c r="F9" s="118"/>
    </row>
    <row r="10" spans="1:6" ht="13.5">
      <c r="A10" s="13"/>
      <c r="B10" s="2"/>
      <c r="C10" s="46"/>
      <c r="D10" s="88"/>
      <c r="E10" s="66"/>
      <c r="F10" s="45"/>
    </row>
    <row r="11" spans="1:6" ht="13.5">
      <c r="A11" s="5" t="s">
        <v>21</v>
      </c>
      <c r="B11" s="2"/>
      <c r="C11" s="46"/>
      <c r="D11" s="90"/>
      <c r="E11" s="68"/>
      <c r="F11" s="45"/>
    </row>
    <row r="12" spans="1:6" ht="13.5">
      <c r="A12" s="2"/>
      <c r="B12" s="2" t="s">
        <v>33</v>
      </c>
      <c r="C12" s="46">
        <f>E12-D12</f>
        <v>44595</v>
      </c>
      <c r="D12" s="91">
        <v>32643.11</v>
      </c>
      <c r="E12" s="69">
        <v>77238.11</v>
      </c>
      <c r="F12" s="47">
        <v>12.9</v>
      </c>
    </row>
    <row r="13" spans="1:6" ht="13.5">
      <c r="A13" s="2"/>
      <c r="B13" s="2" t="s">
        <v>66</v>
      </c>
      <c r="C13" s="46">
        <f>E13-D13</f>
        <v>22800</v>
      </c>
      <c r="D13" s="91">
        <v>0</v>
      </c>
      <c r="E13" s="69">
        <v>22800</v>
      </c>
      <c r="F13" s="47">
        <v>99.1</v>
      </c>
    </row>
    <row r="14" spans="1:6" ht="13.5">
      <c r="A14" s="2"/>
      <c r="B14" s="2" t="s">
        <v>46</v>
      </c>
      <c r="C14" s="46">
        <f>E14-D14</f>
        <v>10870</v>
      </c>
      <c r="D14" s="91">
        <v>223756.9</v>
      </c>
      <c r="E14" s="69">
        <v>234626.9</v>
      </c>
      <c r="F14" s="47">
        <v>78.2</v>
      </c>
    </row>
    <row r="15" spans="1:6" ht="13.5">
      <c r="A15" s="2"/>
      <c r="B15" s="2" t="s">
        <v>71</v>
      </c>
      <c r="C15" s="46">
        <f>E15-D15</f>
        <v>0</v>
      </c>
      <c r="D15" s="91">
        <v>5000</v>
      </c>
      <c r="E15" s="69">
        <v>5000</v>
      </c>
      <c r="F15" s="47">
        <v>10</v>
      </c>
    </row>
    <row r="16" spans="1:6" ht="13.5">
      <c r="A16" s="2"/>
      <c r="B16" s="2" t="s">
        <v>70</v>
      </c>
      <c r="C16" s="46">
        <f>E16-D16</f>
        <v>0</v>
      </c>
      <c r="D16" s="91">
        <v>0</v>
      </c>
      <c r="E16" s="69">
        <v>0</v>
      </c>
      <c r="F16" s="47">
        <v>0</v>
      </c>
    </row>
    <row r="17" spans="1:6" s="106" customFormat="1" ht="15.75">
      <c r="A17" s="101" t="s">
        <v>91</v>
      </c>
      <c r="B17" s="101"/>
      <c r="C17" s="108">
        <f>SUM(C12:C16)</f>
        <v>78265</v>
      </c>
      <c r="D17" s="109">
        <f>SUM(D12:D16)</f>
        <v>261400.01</v>
      </c>
      <c r="E17" s="110">
        <f>SUM(E12:E16)</f>
        <v>339665.01</v>
      </c>
      <c r="F17" s="111"/>
    </row>
    <row r="18" spans="1:6" ht="13.5">
      <c r="A18" s="2"/>
      <c r="B18" s="4"/>
      <c r="C18" s="46"/>
      <c r="D18" s="91"/>
      <c r="E18" s="69"/>
      <c r="F18" s="47"/>
    </row>
    <row r="19" spans="1:6" s="3" customFormat="1" ht="13.5">
      <c r="A19" s="5" t="s">
        <v>22</v>
      </c>
      <c r="B19" s="2"/>
      <c r="C19" s="46"/>
      <c r="D19" s="91"/>
      <c r="E19" s="69"/>
      <c r="F19" s="47"/>
    </row>
    <row r="20" spans="1:6" ht="13.5">
      <c r="A20" s="2"/>
      <c r="B20" s="6" t="s">
        <v>23</v>
      </c>
      <c r="C20" s="46"/>
      <c r="D20" s="91"/>
      <c r="E20" s="69"/>
      <c r="F20" s="47"/>
    </row>
    <row r="21" spans="1:6" ht="13.5">
      <c r="A21" s="2"/>
      <c r="B21" s="2" t="s">
        <v>34</v>
      </c>
      <c r="C21" s="46">
        <f>E21-D21</f>
        <v>840</v>
      </c>
      <c r="D21" s="91">
        <v>8532</v>
      </c>
      <c r="E21" s="69">
        <v>9372</v>
      </c>
      <c r="F21" s="47">
        <v>62.5</v>
      </c>
    </row>
    <row r="22" spans="1:6" ht="13.5">
      <c r="A22" s="2"/>
      <c r="B22" s="2" t="s">
        <v>56</v>
      </c>
      <c r="C22" s="46">
        <f aca="true" t="shared" si="0" ref="C22:C33">E22-D22</f>
        <v>0</v>
      </c>
      <c r="D22" s="91">
        <v>6000</v>
      </c>
      <c r="E22" s="69">
        <v>6000</v>
      </c>
      <c r="F22" s="47">
        <v>100</v>
      </c>
    </row>
    <row r="23" spans="1:6" ht="13.5">
      <c r="A23" s="2"/>
      <c r="B23" s="2" t="s">
        <v>41</v>
      </c>
      <c r="C23" s="46">
        <f t="shared" si="0"/>
        <v>135</v>
      </c>
      <c r="D23" s="91">
        <v>405</v>
      </c>
      <c r="E23" s="69">
        <v>540</v>
      </c>
      <c r="F23" s="47">
        <v>5.4</v>
      </c>
    </row>
    <row r="24" spans="1:6" ht="13.5">
      <c r="A24" s="2"/>
      <c r="B24" s="2" t="s">
        <v>42</v>
      </c>
      <c r="C24" s="46">
        <f t="shared" si="0"/>
        <v>2569</v>
      </c>
      <c r="D24" s="91">
        <v>32965.14</v>
      </c>
      <c r="E24" s="69">
        <v>35534.14</v>
      </c>
      <c r="F24" s="47">
        <v>88.8</v>
      </c>
    </row>
    <row r="25" spans="1:6" ht="13.5">
      <c r="A25" s="2"/>
      <c r="B25" s="2" t="s">
        <v>78</v>
      </c>
      <c r="C25" s="46">
        <f t="shared" si="0"/>
        <v>0</v>
      </c>
      <c r="D25" s="91">
        <v>31000</v>
      </c>
      <c r="E25" s="69">
        <v>31000</v>
      </c>
      <c r="F25" s="47">
        <v>62</v>
      </c>
    </row>
    <row r="26" spans="1:6" ht="13.5">
      <c r="A26" s="2"/>
      <c r="B26" s="2" t="s">
        <v>35</v>
      </c>
      <c r="C26" s="46">
        <f t="shared" si="0"/>
        <v>720</v>
      </c>
      <c r="D26" s="91">
        <v>4783</v>
      </c>
      <c r="E26" s="69">
        <v>5503</v>
      </c>
      <c r="F26" s="47">
        <v>36.7</v>
      </c>
    </row>
    <row r="27" spans="1:6" ht="13.5">
      <c r="A27" s="2"/>
      <c r="B27" s="2" t="s">
        <v>47</v>
      </c>
      <c r="C27" s="46">
        <f t="shared" si="0"/>
        <v>17245</v>
      </c>
      <c r="D27" s="91">
        <v>99239</v>
      </c>
      <c r="E27" s="69">
        <v>116484</v>
      </c>
      <c r="F27" s="47">
        <v>29.1</v>
      </c>
    </row>
    <row r="28" spans="1:6" ht="13.5">
      <c r="A28" s="2"/>
      <c r="B28" s="2" t="s">
        <v>72</v>
      </c>
      <c r="C28" s="46">
        <f t="shared" si="0"/>
        <v>0</v>
      </c>
      <c r="D28" s="91">
        <v>216</v>
      </c>
      <c r="E28" s="69">
        <v>216</v>
      </c>
      <c r="F28" s="47">
        <v>10.8</v>
      </c>
    </row>
    <row r="29" spans="1:6" ht="13.5">
      <c r="A29" s="2"/>
      <c r="B29" s="2" t="s">
        <v>97</v>
      </c>
      <c r="C29" s="46">
        <f t="shared" si="0"/>
        <v>0</v>
      </c>
      <c r="D29" s="91">
        <v>0</v>
      </c>
      <c r="E29" s="69">
        <v>0</v>
      </c>
      <c r="F29" s="47">
        <v>0</v>
      </c>
    </row>
    <row r="30" spans="1:6" ht="13.5">
      <c r="A30" s="2"/>
      <c r="B30" s="2" t="s">
        <v>48</v>
      </c>
      <c r="C30" s="46">
        <f t="shared" si="0"/>
        <v>570</v>
      </c>
      <c r="D30" s="91">
        <v>21639</v>
      </c>
      <c r="E30" s="69">
        <v>22209</v>
      </c>
      <c r="F30" s="47">
        <v>72.1</v>
      </c>
    </row>
    <row r="31" spans="1:6" ht="13.5">
      <c r="A31" s="2"/>
      <c r="B31" s="2" t="s">
        <v>57</v>
      </c>
      <c r="C31" s="46">
        <f t="shared" si="0"/>
        <v>18798</v>
      </c>
      <c r="D31" s="91">
        <v>217348</v>
      </c>
      <c r="E31" s="69">
        <v>236146</v>
      </c>
      <c r="F31" s="47">
        <v>76.2</v>
      </c>
    </row>
    <row r="32" spans="1:6" ht="13.5">
      <c r="A32" s="2"/>
      <c r="B32" s="2" t="s">
        <v>28</v>
      </c>
      <c r="C32" s="46">
        <f t="shared" si="0"/>
        <v>17962</v>
      </c>
      <c r="D32" s="91">
        <v>160364</v>
      </c>
      <c r="E32" s="69">
        <v>178326</v>
      </c>
      <c r="F32" s="47">
        <v>71.3</v>
      </c>
    </row>
    <row r="33" spans="1:6" ht="13.5">
      <c r="A33" s="2"/>
      <c r="B33" s="2" t="s">
        <v>58</v>
      </c>
      <c r="C33" s="46">
        <f t="shared" si="0"/>
        <v>30732</v>
      </c>
      <c r="D33" s="91">
        <v>157359</v>
      </c>
      <c r="E33" s="69">
        <v>188091</v>
      </c>
      <c r="F33" s="47">
        <v>125.4</v>
      </c>
    </row>
    <row r="34" spans="1:6" s="106" customFormat="1" ht="15.75">
      <c r="A34" s="101" t="s">
        <v>92</v>
      </c>
      <c r="B34" s="101"/>
      <c r="C34" s="108">
        <f>SUM(C21:C33)</f>
        <v>89571</v>
      </c>
      <c r="D34" s="109">
        <f>SUM(D21:D33)</f>
        <v>739850.14</v>
      </c>
      <c r="E34" s="110">
        <f>SUM(E21:E33)</f>
        <v>829421.14</v>
      </c>
      <c r="F34" s="140"/>
    </row>
    <row r="35" spans="1:6" ht="13.5">
      <c r="A35" s="2"/>
      <c r="B35" s="2"/>
      <c r="C35" s="46"/>
      <c r="D35" s="91"/>
      <c r="E35" s="69"/>
      <c r="F35" s="141"/>
    </row>
    <row r="36" spans="1:6" ht="13.5">
      <c r="A36" s="2"/>
      <c r="B36" s="2"/>
      <c r="C36" s="46"/>
      <c r="D36" s="91"/>
      <c r="E36" s="69"/>
      <c r="F36" s="141"/>
    </row>
    <row r="37" spans="1:6" ht="13.5">
      <c r="A37" s="2"/>
      <c r="B37" s="2"/>
      <c r="C37" s="46"/>
      <c r="D37" s="91"/>
      <c r="E37" s="69"/>
      <c r="F37" s="141"/>
    </row>
    <row r="38" spans="1:6" ht="13.5">
      <c r="A38" s="2"/>
      <c r="B38" s="2"/>
      <c r="C38" s="46"/>
      <c r="D38" s="91"/>
      <c r="E38" s="69"/>
      <c r="F38" s="141"/>
    </row>
    <row r="39" spans="1:6" ht="13.5">
      <c r="A39" s="2"/>
      <c r="B39" s="2"/>
      <c r="C39" s="22"/>
      <c r="D39" s="87" t="s">
        <v>65</v>
      </c>
      <c r="E39" s="65" t="s">
        <v>65</v>
      </c>
      <c r="F39" s="24" t="s">
        <v>36</v>
      </c>
    </row>
    <row r="40" spans="1:6" ht="13.5">
      <c r="A40" s="5" t="s">
        <v>24</v>
      </c>
      <c r="B40" s="2"/>
      <c r="C40" s="23" t="s">
        <v>61</v>
      </c>
      <c r="D40" s="81">
        <v>42277</v>
      </c>
      <c r="E40" s="43">
        <v>42308</v>
      </c>
      <c r="F40" s="26" t="s">
        <v>37</v>
      </c>
    </row>
    <row r="41" spans="1:6" ht="13.5">
      <c r="A41" s="2"/>
      <c r="B41" s="2" t="s">
        <v>59</v>
      </c>
      <c r="C41" s="46">
        <f>E41-D41</f>
        <v>816</v>
      </c>
      <c r="D41" s="91">
        <v>67692.3</v>
      </c>
      <c r="E41" s="69">
        <v>68508.3</v>
      </c>
      <c r="F41" s="119">
        <v>68.5</v>
      </c>
    </row>
    <row r="42" spans="1:6" s="106" customFormat="1" ht="15.75">
      <c r="A42" s="101" t="s">
        <v>93</v>
      </c>
      <c r="B42" s="101"/>
      <c r="C42" s="108">
        <f>SUM(C41)</f>
        <v>816</v>
      </c>
      <c r="D42" s="112">
        <f>SUM(D41)</f>
        <v>67692.3</v>
      </c>
      <c r="E42" s="113">
        <f>SUM(E41)</f>
        <v>68508.3</v>
      </c>
      <c r="F42" s="114"/>
    </row>
    <row r="43" spans="1:6" ht="13.5">
      <c r="A43" s="2"/>
      <c r="B43" s="2"/>
      <c r="C43" s="46"/>
      <c r="F43" s="51"/>
    </row>
    <row r="44" spans="1:6" ht="13.5">
      <c r="A44" s="5" t="s">
        <v>25</v>
      </c>
      <c r="B44" s="2"/>
      <c r="C44" s="46"/>
      <c r="F44" s="51"/>
    </row>
    <row r="45" spans="1:6" ht="13.5">
      <c r="A45" s="2"/>
      <c r="B45" s="2" t="s">
        <v>49</v>
      </c>
      <c r="C45" s="46">
        <f>E45-D45</f>
        <v>64238</v>
      </c>
      <c r="D45" s="91">
        <v>590080</v>
      </c>
      <c r="E45" s="69">
        <v>654318</v>
      </c>
      <c r="F45" s="50">
        <v>65.4</v>
      </c>
    </row>
    <row r="46" spans="1:6" s="3" customFormat="1" ht="13.5">
      <c r="A46" s="2"/>
      <c r="B46" s="2" t="s">
        <v>29</v>
      </c>
      <c r="C46" s="46"/>
      <c r="D46" s="91"/>
      <c r="E46" s="69"/>
      <c r="F46" s="50"/>
    </row>
    <row r="47" spans="1:6" s="3" customFormat="1" ht="13.5">
      <c r="A47" s="2"/>
      <c r="B47" s="2" t="s">
        <v>32</v>
      </c>
      <c r="C47" s="46"/>
      <c r="D47" s="91"/>
      <c r="E47" s="69"/>
      <c r="F47" s="50"/>
    </row>
    <row r="48" spans="1:6" s="3" customFormat="1" ht="13.5">
      <c r="A48" s="2"/>
      <c r="B48" s="2" t="s">
        <v>60</v>
      </c>
      <c r="C48" s="46">
        <f>E48-D48</f>
        <v>112520.09999999986</v>
      </c>
      <c r="D48" s="91">
        <v>1051408.61</v>
      </c>
      <c r="E48" s="69">
        <v>1163928.71</v>
      </c>
      <c r="F48" s="50">
        <v>63.6</v>
      </c>
    </row>
    <row r="49" spans="1:6" s="3" customFormat="1" ht="13.5">
      <c r="A49" s="2"/>
      <c r="B49" s="2" t="s">
        <v>67</v>
      </c>
      <c r="C49" s="46">
        <f>E49-D49</f>
        <v>936.6000000000004</v>
      </c>
      <c r="D49" s="91">
        <v>5762</v>
      </c>
      <c r="E49" s="69">
        <v>6698.6</v>
      </c>
      <c r="F49" s="50">
        <v>38.4</v>
      </c>
    </row>
    <row r="50" spans="1:6" s="3" customFormat="1" ht="13.5">
      <c r="A50" s="2"/>
      <c r="B50" s="2" t="s">
        <v>83</v>
      </c>
      <c r="C50" s="46">
        <f>E50-D50</f>
        <v>6775</v>
      </c>
      <c r="D50" s="91">
        <v>182398</v>
      </c>
      <c r="E50" s="69">
        <v>189173</v>
      </c>
      <c r="F50" s="50">
        <v>52.1</v>
      </c>
    </row>
    <row r="51" spans="1:6" s="106" customFormat="1" ht="15.75">
      <c r="A51" s="101" t="s">
        <v>94</v>
      </c>
      <c r="B51" s="101"/>
      <c r="C51" s="108">
        <f>SUM(C45:C50)</f>
        <v>184469.69999999987</v>
      </c>
      <c r="D51" s="109">
        <f>SUM(D45:D50)</f>
        <v>1829648.61</v>
      </c>
      <c r="E51" s="110">
        <f>SUM(E45:E50)</f>
        <v>2014118.31</v>
      </c>
      <c r="F51" s="115"/>
    </row>
    <row r="52" spans="1:6" s="3" customFormat="1" ht="13.5">
      <c r="A52" s="2"/>
      <c r="B52" s="2"/>
      <c r="C52" s="46"/>
      <c r="D52" s="91"/>
      <c r="E52" s="69"/>
      <c r="F52" s="50"/>
    </row>
    <row r="53" spans="1:6" s="59" customFormat="1" ht="15">
      <c r="A53" s="55"/>
      <c r="B53" s="56" t="s">
        <v>77</v>
      </c>
      <c r="C53" s="57">
        <f>C9+C17+C34+C42+C51</f>
        <v>360297.7999999999</v>
      </c>
      <c r="D53" s="92">
        <f>D9+D17+D34+D42+D51</f>
        <v>2918904.06</v>
      </c>
      <c r="E53" s="71">
        <f>E9+E17+E34+E42+E51</f>
        <v>3279201.8600000003</v>
      </c>
      <c r="F53" s="58">
        <v>60.1</v>
      </c>
    </row>
    <row r="54" spans="1:6" ht="13.5">
      <c r="A54" s="14"/>
      <c r="C54" s="48"/>
      <c r="D54" s="91"/>
      <c r="E54" s="69"/>
      <c r="F54" s="52"/>
    </row>
    <row r="55" spans="1:6" ht="15">
      <c r="A55" s="14"/>
      <c r="B55" s="19"/>
      <c r="C55" s="19"/>
      <c r="D55" s="85"/>
      <c r="E55" s="39"/>
      <c r="F55" s="53"/>
    </row>
    <row r="56" spans="1:6" s="8" customFormat="1" ht="13.5">
      <c r="A56" s="13" t="s">
        <v>30</v>
      </c>
      <c r="B56" s="2"/>
      <c r="C56" s="2"/>
      <c r="D56" s="93"/>
      <c r="E56" s="72"/>
      <c r="F56" s="54"/>
    </row>
    <row r="57" spans="1:6" s="8" customFormat="1" ht="13.5">
      <c r="A57" s="13"/>
      <c r="B57" s="2" t="s">
        <v>79</v>
      </c>
      <c r="C57" s="46">
        <f>E57-D57</f>
        <v>0</v>
      </c>
      <c r="D57" s="85">
        <v>0</v>
      </c>
      <c r="E57" s="39">
        <v>0</v>
      </c>
      <c r="F57" s="51">
        <v>0</v>
      </c>
    </row>
    <row r="58" ht="13.5">
      <c r="A58" s="15"/>
    </row>
    <row r="59" spans="2:6" s="15" customFormat="1" ht="13.5">
      <c r="B59" s="15" t="s">
        <v>80</v>
      </c>
      <c r="C59" s="78">
        <f>SUM(C53:C57)</f>
        <v>360297.7999999999</v>
      </c>
      <c r="D59" s="84">
        <f>SUM(D53:D57)</f>
        <v>2918904.06</v>
      </c>
      <c r="E59" s="73">
        <f>SUM(E53:E57)</f>
        <v>3279201.8600000003</v>
      </c>
      <c r="F59" s="75"/>
    </row>
    <row r="60" ht="13.5">
      <c r="A60" s="15"/>
    </row>
    <row r="61" ht="13.5">
      <c r="A61" s="15"/>
    </row>
    <row r="63" spans="2:5" ht="13.5">
      <c r="B63" s="16" t="s">
        <v>103</v>
      </c>
      <c r="C63" s="16"/>
      <c r="D63" s="134" t="s">
        <v>96</v>
      </c>
      <c r="E63" s="135" t="s">
        <v>96</v>
      </c>
    </row>
    <row r="64" spans="2:5" ht="13.5">
      <c r="B64" s="17"/>
      <c r="C64" s="133" t="s">
        <v>95</v>
      </c>
      <c r="D64" s="139">
        <v>42277</v>
      </c>
      <c r="E64" s="127">
        <v>42308</v>
      </c>
    </row>
    <row r="65" spans="2:5" ht="13.5">
      <c r="B65" s="17"/>
      <c r="C65" s="23"/>
      <c r="D65" s="139"/>
      <c r="E65" s="127"/>
    </row>
    <row r="66" spans="2:5" ht="13.5">
      <c r="B66" s="18" t="s">
        <v>26</v>
      </c>
      <c r="C66" s="121">
        <f>E66-D66</f>
        <v>-19781.930000000168</v>
      </c>
      <c r="D66" s="136">
        <v>3063240.52</v>
      </c>
      <c r="E66" s="124">
        <v>3043458.59</v>
      </c>
    </row>
    <row r="67" spans="2:5" ht="13.5">
      <c r="B67" s="76" t="s">
        <v>85</v>
      </c>
      <c r="C67" s="77">
        <f>E67-D67</f>
        <v>6863.400000000023</v>
      </c>
      <c r="D67" s="137">
        <v>475219.75</v>
      </c>
      <c r="E67" s="125">
        <v>482083.15</v>
      </c>
    </row>
    <row r="68" spans="2:5" ht="13.5">
      <c r="B68" s="74" t="s">
        <v>86</v>
      </c>
      <c r="C68" s="122">
        <f>E68-D68</f>
        <v>-12918.53000000026</v>
      </c>
      <c r="D68" s="138">
        <f>SUM(D66:D67)</f>
        <v>3538460.27</v>
      </c>
      <c r="E68" s="126">
        <f>SUM(E66:E67)</f>
        <v>3525541.7399999998</v>
      </c>
    </row>
    <row r="69" spans="2:5" ht="13.5">
      <c r="B69" s="18" t="s">
        <v>27</v>
      </c>
      <c r="C69" s="37">
        <f>E69-D69</f>
        <v>25154</v>
      </c>
      <c r="D69" s="136">
        <v>8049</v>
      </c>
      <c r="E69" s="124">
        <v>33203</v>
      </c>
    </row>
  </sheetData>
  <sheetProtection/>
  <mergeCells count="1">
    <mergeCell ref="A1:F1"/>
  </mergeCells>
  <printOptions/>
  <pageMargins left="0.61" right="0.27" top="0.38" bottom="0.7" header="0.17" footer="0.41"/>
  <pageSetup horizontalDpi="300" verticalDpi="300"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2015-11-13T07:33:18Z</cp:lastPrinted>
  <dcterms:created xsi:type="dcterms:W3CDTF">2003-05-20T06:48:53Z</dcterms:created>
  <dcterms:modified xsi:type="dcterms:W3CDTF">2015-11-13T07:33:23Z</dcterms:modified>
  <cp:category/>
  <cp:version/>
  <cp:contentType/>
  <cp:contentStatus/>
</cp:coreProperties>
</file>