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2120" windowHeight="8640" activeTab="0"/>
  </bookViews>
  <sheets>
    <sheet name="příjmy" sheetId="1" r:id="rId1"/>
    <sheet name="výdaje" sheetId="2" r:id="rId2"/>
    <sheet name="List1" sheetId="3" r:id="rId3"/>
  </sheets>
  <definedNames/>
  <calcPr fullCalcOnLoad="1"/>
</workbook>
</file>

<file path=xl/sharedStrings.xml><?xml version="1.0" encoding="utf-8"?>
<sst xmlns="http://schemas.openxmlformats.org/spreadsheetml/2006/main" count="142" uniqueCount="112">
  <si>
    <t xml:space="preserve">I.  VLASTNÍ  PŘÍJMY                                                                 </t>
  </si>
  <si>
    <t xml:space="preserve">Třída 1  -  Daňové   příjmy                </t>
  </si>
  <si>
    <t xml:space="preserve">Daň z příjmu právnických osob     </t>
  </si>
  <si>
    <t xml:space="preserve">Daň z přidané hodnoty     </t>
  </si>
  <si>
    <t>Poplatek za likvidaci komunálního odpadu</t>
  </si>
  <si>
    <t xml:space="preserve">Poplatek ze psů     </t>
  </si>
  <si>
    <t xml:space="preserve">Správní poplatky     </t>
  </si>
  <si>
    <t xml:space="preserve">Třída 2  -  Nedaňové příjmy </t>
  </si>
  <si>
    <t xml:space="preserve">Průmyslová a ostatní odvětví hospodářství     </t>
  </si>
  <si>
    <t xml:space="preserve">Pitná voda - vodné    </t>
  </si>
  <si>
    <t xml:space="preserve">Služby pro obyvatelsvo     </t>
  </si>
  <si>
    <t>Všeobecná veřejná správa a služby</t>
  </si>
  <si>
    <t xml:space="preserve">Příjmy z poskytnutých služeb a výrobků </t>
  </si>
  <si>
    <t>Příjmy z úroků</t>
  </si>
  <si>
    <t>II. PŘIJATÉ DOTACE – TŘÍDA 4</t>
  </si>
  <si>
    <t xml:space="preserve">Neinv. dotace ze státního rozpočtu      </t>
  </si>
  <si>
    <t>VÝDAJE</t>
  </si>
  <si>
    <t xml:space="preserve">Skupina   2  -  průmyslová  a ostatní odvětví hospodářství  </t>
  </si>
  <si>
    <t>Skupina 3 – vzdělávání ,kultura,sdělovací prostředky,tělovýchova, bydlení,</t>
  </si>
  <si>
    <t>komunální služby,ochrana život.prostředí,ochrana přírody</t>
  </si>
  <si>
    <t>Skupina 5 – bezpečnost státu a právní ochrana</t>
  </si>
  <si>
    <t>Skupina 6 – všeobecná veřejná správa a služby</t>
  </si>
  <si>
    <t>Základní běžný účet</t>
  </si>
  <si>
    <t>Pokladna</t>
  </si>
  <si>
    <t xml:space="preserve">Sběr a svoz ostatních odpadů </t>
  </si>
  <si>
    <t>Činnost místní správy - platy zam., SP, ZP, materiál, služby, telefon, knihy,</t>
  </si>
  <si>
    <t>FINANCOVÁNÍ</t>
  </si>
  <si>
    <t xml:space="preserve">za kopírování, půjčení strojů, dovoz mater.      </t>
  </si>
  <si>
    <t xml:space="preserve">služby pošt, ost.služby, mikroregiony, plyn, zákonné pojištění, </t>
  </si>
  <si>
    <t xml:space="preserve">Silnice - posypový materiál, pluhování </t>
  </si>
  <si>
    <t>Činnosti knihovnické - odměna</t>
  </si>
  <si>
    <t>Bytové hospodářství - el. energie</t>
  </si>
  <si>
    <t>RS</t>
  </si>
  <si>
    <t>%</t>
  </si>
  <si>
    <t xml:space="preserve">Ostatní náležitosti sdělovacích prostředků - za Naše listy     </t>
  </si>
  <si>
    <t>Příjmy z pronájmu ostatních nemovitostí - Ždírecká hosp.</t>
  </si>
  <si>
    <t>Daň z nemovitostí</t>
  </si>
  <si>
    <t>Rozhlas a televize - poplatek za rozhlas</t>
  </si>
  <si>
    <t>Záležitosti  SPOZ - dárkové balíčky</t>
  </si>
  <si>
    <t>Činnosti knihovnické - internet, poplatek MK</t>
  </si>
  <si>
    <t>Pohřebnictví - nájem hrobových míst</t>
  </si>
  <si>
    <t>Pitná voda - materiál, el.energie, rozbor, práce hydrant, výměna vodoměru</t>
  </si>
  <si>
    <t>Veřejné osvětlení - el.energie, oprava</t>
  </si>
  <si>
    <t>Komunální služby a územní rozvoj - mater.lepenka,bruska,benzín - stroje</t>
  </si>
  <si>
    <t>Zatupitelstva obcí - odměny, SP, ZP</t>
  </si>
  <si>
    <t>Zemědělství, lesní hospodářství a rybářství</t>
  </si>
  <si>
    <t>Pěstební činnost</t>
  </si>
  <si>
    <t>Komunální služby a územ.rozvoj</t>
  </si>
  <si>
    <t>Využívání a zneškodňování komun. odpadů</t>
  </si>
  <si>
    <t>Bytové hospodářství</t>
  </si>
  <si>
    <t>Příjmy z prodeje zboží</t>
  </si>
  <si>
    <t>Ostatní záležitosti kultury</t>
  </si>
  <si>
    <t>Sběr a svoz komunálních odpadů</t>
  </si>
  <si>
    <t>Péče o vzhled obce - zaměstnanec ÚP, dohoda</t>
  </si>
  <si>
    <t>Požární ochrana - dobrovolná část - hadice, el.energie, nafta, školení, opravy</t>
  </si>
  <si>
    <t>pohonné hmoty, sl.peněž.ústavů,povinné ručení, pokladna</t>
  </si>
  <si>
    <t>navýšení</t>
  </si>
  <si>
    <t>Daň z příjmů práv.osob za obbce</t>
  </si>
  <si>
    <t>Přijaté neinvestiční dary</t>
  </si>
  <si>
    <t xml:space="preserve">stav k </t>
  </si>
  <si>
    <t>Výdaje z finančních operací - úroky, bankovní poplatky, platby daní</t>
  </si>
  <si>
    <t>Skupina   1  -  zemědělství, lesní hospodářství a rybářství</t>
  </si>
  <si>
    <t>Pěstební činnost - les</t>
  </si>
  <si>
    <t>Úpravy drobných vodních toků</t>
  </si>
  <si>
    <t>Odvádění a čist.odp.vod, nak. S kal</t>
  </si>
  <si>
    <t>Pohřebnictví</t>
  </si>
  <si>
    <t>od 31.10.2008</t>
  </si>
  <si>
    <t>Správa v lesním hospodářství</t>
  </si>
  <si>
    <t>Příjmy celkem  Kč</t>
  </si>
  <si>
    <t>Podnik. a restrukt. v zeměd.a potrav.- pronájem pozemků</t>
  </si>
  <si>
    <t xml:space="preserve">Výdaje celkem </t>
  </si>
  <si>
    <t>Ostatní zájmová činnost a rekreace - spolky dotace</t>
  </si>
  <si>
    <t>Splátka úvěru - dlouhodobý</t>
  </si>
  <si>
    <t>Výdaje celkem i s financováním</t>
  </si>
  <si>
    <t>Daň z příjmů práv.osob za obce</t>
  </si>
  <si>
    <t>Platby daní a poplatků SR (daň z příjmů PO za obec)</t>
  </si>
  <si>
    <t>Účet v ČNB</t>
  </si>
  <si>
    <t>celkem oba bankovní účty</t>
  </si>
  <si>
    <t>Daňové příjmy celkem</t>
  </si>
  <si>
    <t>Nedaňové příjmy celkem</t>
  </si>
  <si>
    <t>Přijaté dotace celkem</t>
  </si>
  <si>
    <t>Skupina 1 celkem</t>
  </si>
  <si>
    <t>Skupina 2 celkem</t>
  </si>
  <si>
    <t>Skupina 3 celkem</t>
  </si>
  <si>
    <t>Skupina 5 celkem</t>
  </si>
  <si>
    <t>Skupina 6 celkem</t>
  </si>
  <si>
    <t>rozdíl</t>
  </si>
  <si>
    <t>stav k</t>
  </si>
  <si>
    <t>Kanalizace</t>
  </si>
  <si>
    <t>Ozdrav.hosp.zvířat,pol.a sp.pl</t>
  </si>
  <si>
    <t>Vodní díla v zemědělské krajině</t>
  </si>
  <si>
    <t>Daň z příjmu FO placená plátci</t>
  </si>
  <si>
    <t>Daň z příjmu FO placená poplatníky</t>
  </si>
  <si>
    <t>Daň z příjmu FO vybír.srážkou</t>
  </si>
  <si>
    <t>Daň z hazardních her</t>
  </si>
  <si>
    <t>Silnice</t>
  </si>
  <si>
    <t>Ostatní zájmová činnost a rekreace - dary ZOO</t>
  </si>
  <si>
    <t>Neinv.přijaté transfery z VPS</t>
  </si>
  <si>
    <t>Neinv.přijaté transfery od obcí</t>
  </si>
  <si>
    <t>Dopravní obslužnost</t>
  </si>
  <si>
    <t>Ostatní služby a činnosti - oblast sociální péče</t>
  </si>
  <si>
    <t>Skupina 4 celkem</t>
  </si>
  <si>
    <t>Skupina 4 – sociální věci a politika zaměstnanosti</t>
  </si>
  <si>
    <t>Neinv. Přijaté transfery od krajů</t>
  </si>
  <si>
    <t>Ost. zál. kult., círk.,sděl. prostředků</t>
  </si>
  <si>
    <t>-</t>
  </si>
  <si>
    <t>Odvádění a čistění odpadních vod, nak. s kal</t>
  </si>
  <si>
    <t>Krizová opatření</t>
  </si>
  <si>
    <t>25,3</t>
  </si>
  <si>
    <t>Stav k 31.05.2020</t>
  </si>
  <si>
    <t>49,8</t>
  </si>
  <si>
    <t>Rozbor hospodaření obce Ždírec ke dni 31.05.2020</t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</si>
</sst>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0.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\ ##,000_);[Red]\([$€-2]\ #\ ##,000\)"/>
    <numFmt numFmtId="171" formatCode="mmm/yyyy"/>
    <numFmt numFmtId="172" formatCode="[$-405]d\.\ mmmm\ yyyy"/>
    <numFmt numFmtId="173" formatCode="[$-405]dddd\ d\.\ mmmm\ yyyy"/>
  </numFmts>
  <fonts count="127">
    <font>
      <sz val="10"/>
      <name val="Arial CE"/>
      <family val="0"/>
    </font>
    <font>
      <sz val="12"/>
      <name val="Times New Roman CE"/>
      <family val="1"/>
    </font>
    <font>
      <sz val="11"/>
      <name val="Times New Roman CE"/>
      <family val="1"/>
    </font>
    <font>
      <sz val="11"/>
      <name val="Arial CE"/>
      <family val="0"/>
    </font>
    <font>
      <i/>
      <u val="single"/>
      <sz val="11"/>
      <name val="Times New Roman CE"/>
      <family val="1"/>
    </font>
    <font>
      <sz val="10"/>
      <name val="Times New Roman CE"/>
      <family val="1"/>
    </font>
    <font>
      <u val="singleAccounting"/>
      <sz val="16"/>
      <name val="Arial CE"/>
      <family val="2"/>
    </font>
    <font>
      <sz val="10"/>
      <color indexed="55"/>
      <name val="Arial CE"/>
      <family val="2"/>
    </font>
    <font>
      <b/>
      <u val="singleAccounting"/>
      <sz val="11"/>
      <name val="Arial CE"/>
      <family val="2"/>
    </font>
    <font>
      <b/>
      <sz val="11"/>
      <name val="Times New Roman CE"/>
      <family val="1"/>
    </font>
    <font>
      <b/>
      <sz val="11"/>
      <name val="Arial CE"/>
      <family val="2"/>
    </font>
    <font>
      <b/>
      <u val="double"/>
      <sz val="11"/>
      <name val="Times New Roman CE"/>
      <family val="1"/>
    </font>
    <font>
      <b/>
      <i/>
      <sz val="11"/>
      <name val="Times New Roman CE"/>
      <family val="1"/>
    </font>
    <font>
      <u val="single"/>
      <sz val="11"/>
      <name val="Times New Roman CE"/>
      <family val="1"/>
    </font>
    <font>
      <sz val="11"/>
      <color indexed="55"/>
      <name val="Arial CE"/>
      <family val="2"/>
    </font>
    <font>
      <u val="singleAccounting"/>
      <sz val="16"/>
      <color indexed="8"/>
      <name val="Arial CE"/>
      <family val="2"/>
    </font>
    <font>
      <sz val="10"/>
      <name val="Arial"/>
      <family val="2"/>
    </font>
    <font>
      <b/>
      <sz val="10"/>
      <name val="Arial"/>
      <family val="2"/>
    </font>
    <font>
      <b/>
      <i/>
      <sz val="12"/>
      <name val="Times New Roman"/>
      <family val="1"/>
    </font>
    <font>
      <b/>
      <i/>
      <sz val="12"/>
      <name val="Times New Roman CE"/>
      <family val="1"/>
    </font>
    <font>
      <b/>
      <i/>
      <sz val="12"/>
      <name val="Arial CE"/>
      <family val="2"/>
    </font>
    <font>
      <b/>
      <i/>
      <sz val="12"/>
      <name val="Arial"/>
      <family val="2"/>
    </font>
    <font>
      <b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Accounting"/>
      <sz val="16"/>
      <color indexed="10"/>
      <name val="Arial CE"/>
      <family val="2"/>
    </font>
    <font>
      <sz val="10"/>
      <color indexed="10"/>
      <name val="Arial CE"/>
      <family val="2"/>
    </font>
    <font>
      <sz val="11"/>
      <color indexed="10"/>
      <name val="Arial CE"/>
      <family val="2"/>
    </font>
    <font>
      <sz val="10"/>
      <color indexed="30"/>
      <name val="Arial CE"/>
      <family val="2"/>
    </font>
    <font>
      <b/>
      <sz val="11"/>
      <color indexed="8"/>
      <name val="Times New Roman CE"/>
      <family val="1"/>
    </font>
    <font>
      <b/>
      <sz val="12"/>
      <color indexed="8"/>
      <name val="Arial CE"/>
      <family val="2"/>
    </font>
    <font>
      <b/>
      <sz val="10"/>
      <color indexed="8"/>
      <name val="Arial"/>
      <family val="2"/>
    </font>
    <font>
      <b/>
      <sz val="10"/>
      <color indexed="8"/>
      <name val="Arial CE"/>
      <family val="2"/>
    </font>
    <font>
      <b/>
      <sz val="11"/>
      <color indexed="8"/>
      <name val="Arial CE"/>
      <family val="2"/>
    </font>
    <font>
      <u val="singleAccounting"/>
      <sz val="16"/>
      <color indexed="30"/>
      <name val="Arial CE"/>
      <family val="2"/>
    </font>
    <font>
      <b/>
      <i/>
      <sz val="12"/>
      <color indexed="10"/>
      <name val="Times New Roman"/>
      <family val="1"/>
    </font>
    <font>
      <b/>
      <i/>
      <sz val="12"/>
      <color indexed="10"/>
      <name val="Times New Roman CE"/>
      <family val="1"/>
    </font>
    <font>
      <b/>
      <sz val="10"/>
      <color indexed="10"/>
      <name val="Arial CE"/>
      <family val="0"/>
    </font>
    <font>
      <sz val="11"/>
      <color indexed="8"/>
      <name val="Arial CE"/>
      <family val="2"/>
    </font>
    <font>
      <sz val="10"/>
      <color indexed="62"/>
      <name val="Arial CE"/>
      <family val="2"/>
    </font>
    <font>
      <sz val="11"/>
      <color indexed="62"/>
      <name val="Arial CE"/>
      <family val="2"/>
    </font>
    <font>
      <b/>
      <i/>
      <sz val="12"/>
      <color indexed="62"/>
      <name val="Times New Roman"/>
      <family val="1"/>
    </font>
    <font>
      <b/>
      <i/>
      <sz val="12"/>
      <color indexed="62"/>
      <name val="Times New Roman CE"/>
      <family val="1"/>
    </font>
    <font>
      <b/>
      <sz val="11"/>
      <color indexed="62"/>
      <name val="Arial CE"/>
      <family val="2"/>
    </font>
    <font>
      <b/>
      <sz val="10"/>
      <color indexed="62"/>
      <name val="Arial CE"/>
      <family val="0"/>
    </font>
    <font>
      <sz val="10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2"/>
      <color indexed="62"/>
      <name val="Arial CE"/>
      <family val="2"/>
    </font>
    <font>
      <sz val="10"/>
      <color indexed="62"/>
      <name val="Times New Roman CE"/>
      <family val="1"/>
    </font>
    <font>
      <sz val="11"/>
      <color indexed="50"/>
      <name val="Arial CE"/>
      <family val="2"/>
    </font>
    <font>
      <b/>
      <sz val="11"/>
      <color indexed="10"/>
      <name val="Arial CE"/>
      <family val="2"/>
    </font>
    <font>
      <sz val="10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color indexed="10"/>
      <name val="Arial CE"/>
      <family val="2"/>
    </font>
    <font>
      <sz val="10"/>
      <color indexed="10"/>
      <name val="Times New Roman CE"/>
      <family val="1"/>
    </font>
    <font>
      <b/>
      <sz val="12"/>
      <color indexed="62"/>
      <name val="Arial"/>
      <family val="2"/>
    </font>
    <font>
      <b/>
      <sz val="12"/>
      <color indexed="10"/>
      <name val="Arial"/>
      <family val="2"/>
    </font>
    <font>
      <b/>
      <sz val="12"/>
      <color indexed="62"/>
      <name val="Arial CE"/>
      <family val="2"/>
    </font>
    <font>
      <b/>
      <sz val="12"/>
      <color indexed="10"/>
      <name val="Arial CE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Accounting"/>
      <sz val="16"/>
      <color rgb="FFFF0000"/>
      <name val="Arial CE"/>
      <family val="2"/>
    </font>
    <font>
      <sz val="10"/>
      <color rgb="FFFF0000"/>
      <name val="Arial CE"/>
      <family val="2"/>
    </font>
    <font>
      <sz val="11"/>
      <color rgb="FFFF0000"/>
      <name val="Arial CE"/>
      <family val="2"/>
    </font>
    <font>
      <sz val="10"/>
      <color rgb="FF0070C0"/>
      <name val="Arial CE"/>
      <family val="2"/>
    </font>
    <font>
      <b/>
      <sz val="11"/>
      <color theme="1"/>
      <name val="Times New Roman CE"/>
      <family val="1"/>
    </font>
    <font>
      <b/>
      <sz val="12"/>
      <color theme="1"/>
      <name val="Arial CE"/>
      <family val="2"/>
    </font>
    <font>
      <b/>
      <sz val="10"/>
      <color theme="1"/>
      <name val="Arial"/>
      <family val="2"/>
    </font>
    <font>
      <b/>
      <sz val="10"/>
      <color theme="1"/>
      <name val="Arial CE"/>
      <family val="2"/>
    </font>
    <font>
      <b/>
      <sz val="11"/>
      <color theme="1"/>
      <name val="Arial CE"/>
      <family val="2"/>
    </font>
    <font>
      <u val="singleAccounting"/>
      <sz val="16"/>
      <color rgb="FF0070C0"/>
      <name val="Arial CE"/>
      <family val="2"/>
    </font>
    <font>
      <b/>
      <i/>
      <sz val="12"/>
      <color rgb="FFFF0000"/>
      <name val="Times New Roman"/>
      <family val="1"/>
    </font>
    <font>
      <b/>
      <i/>
      <sz val="12"/>
      <color rgb="FFFF0000"/>
      <name val="Times New Roman CE"/>
      <family val="1"/>
    </font>
    <font>
      <b/>
      <sz val="10"/>
      <color rgb="FFFF0000"/>
      <name val="Arial CE"/>
      <family val="0"/>
    </font>
    <font>
      <sz val="11"/>
      <color theme="1"/>
      <name val="Arial CE"/>
      <family val="2"/>
    </font>
    <font>
      <sz val="10"/>
      <color theme="3" tint="0.39998000860214233"/>
      <name val="Arial CE"/>
      <family val="2"/>
    </font>
    <font>
      <sz val="11"/>
      <color theme="3" tint="0.39998000860214233"/>
      <name val="Arial CE"/>
      <family val="2"/>
    </font>
    <font>
      <b/>
      <i/>
      <sz val="12"/>
      <color theme="3" tint="0.39998000860214233"/>
      <name val="Times New Roman"/>
      <family val="1"/>
    </font>
    <font>
      <b/>
      <i/>
      <sz val="12"/>
      <color theme="3" tint="0.39998000860214233"/>
      <name val="Times New Roman CE"/>
      <family val="1"/>
    </font>
    <font>
      <b/>
      <sz val="11"/>
      <color theme="3" tint="0.39998000860214233"/>
      <name val="Arial CE"/>
      <family val="2"/>
    </font>
    <font>
      <b/>
      <sz val="10"/>
      <color theme="3" tint="0.39998000860214233"/>
      <name val="Arial CE"/>
      <family val="0"/>
    </font>
    <font>
      <sz val="10"/>
      <color theme="3" tint="0.39998000860214233"/>
      <name val="Arial"/>
      <family val="2"/>
    </font>
    <font>
      <b/>
      <i/>
      <sz val="12"/>
      <color theme="3" tint="0.39998000860214233"/>
      <name val="Arial"/>
      <family val="2"/>
    </font>
    <font>
      <b/>
      <i/>
      <sz val="12"/>
      <color theme="3" tint="0.39998000860214233"/>
      <name val="Arial CE"/>
      <family val="2"/>
    </font>
    <font>
      <sz val="10"/>
      <color theme="3" tint="0.39998000860214233"/>
      <name val="Times New Roman CE"/>
      <family val="1"/>
    </font>
    <font>
      <sz val="11"/>
      <color rgb="FF92D050"/>
      <name val="Arial CE"/>
      <family val="2"/>
    </font>
    <font>
      <sz val="11"/>
      <color theme="4"/>
      <name val="Arial CE"/>
      <family val="2"/>
    </font>
    <font>
      <b/>
      <sz val="10"/>
      <color theme="4"/>
      <name val="Arial CE"/>
      <family val="0"/>
    </font>
    <font>
      <b/>
      <sz val="11"/>
      <color rgb="FFFF0000"/>
      <name val="Arial CE"/>
      <family val="2"/>
    </font>
    <font>
      <sz val="10"/>
      <color rgb="FFFF0000"/>
      <name val="Arial"/>
      <family val="2"/>
    </font>
    <font>
      <b/>
      <i/>
      <sz val="12"/>
      <color rgb="FFFF0000"/>
      <name val="Arial"/>
      <family val="2"/>
    </font>
    <font>
      <b/>
      <i/>
      <sz val="12"/>
      <color rgb="FFFF0000"/>
      <name val="Arial CE"/>
      <family val="2"/>
    </font>
    <font>
      <sz val="10"/>
      <color rgb="FFFF0000"/>
      <name val="Times New Roman CE"/>
      <family val="1"/>
    </font>
    <font>
      <b/>
      <sz val="12"/>
      <color theme="3" tint="0.39998000860214233"/>
      <name val="Arial"/>
      <family val="2"/>
    </font>
    <font>
      <b/>
      <sz val="12"/>
      <color rgb="FFFF0000"/>
      <name val="Arial"/>
      <family val="2"/>
    </font>
    <font>
      <b/>
      <sz val="12"/>
      <color theme="3" tint="0.39998000860214233"/>
      <name val="Arial CE"/>
      <family val="2"/>
    </font>
    <font>
      <b/>
      <sz val="12"/>
      <color rgb="FFFF0000"/>
      <name val="Arial CE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6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8" fillId="0" borderId="3" applyNumberFormat="0" applyFill="0" applyAlignment="0" applyProtection="0"/>
    <xf numFmtId="0" fontId="79" fillId="0" borderId="4" applyNumberFormat="0" applyFill="0" applyAlignment="0" applyProtection="0"/>
    <xf numFmtId="0" fontId="80" fillId="0" borderId="5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83" fillId="0" borderId="7" applyNumberFormat="0" applyFill="0" applyAlignment="0" applyProtection="0"/>
    <xf numFmtId="0" fontId="84" fillId="23" borderId="0" applyNumberFormat="0" applyBorder="0" applyAlignment="0" applyProtection="0"/>
    <xf numFmtId="0" fontId="85" fillId="24" borderId="0" applyNumberFormat="0" applyBorder="0" applyAlignment="0" applyProtection="0"/>
    <xf numFmtId="0" fontId="86" fillId="0" borderId="0" applyNumberFormat="0" applyFill="0" applyBorder="0" applyAlignment="0" applyProtection="0"/>
    <xf numFmtId="0" fontId="87" fillId="25" borderId="8" applyNumberFormat="0" applyAlignment="0" applyProtection="0"/>
    <xf numFmtId="0" fontId="88" fillId="26" borderId="8" applyNumberFormat="0" applyAlignment="0" applyProtection="0"/>
    <xf numFmtId="0" fontId="89" fillId="26" borderId="9" applyNumberFormat="0" applyAlignment="0" applyProtection="0"/>
    <xf numFmtId="0" fontId="90" fillId="0" borderId="0" applyNumberFormat="0" applyFill="0" applyBorder="0" applyAlignment="0" applyProtection="0"/>
    <xf numFmtId="0" fontId="75" fillId="27" borderId="0" applyNumberFormat="0" applyBorder="0" applyAlignment="0" applyProtection="0"/>
    <xf numFmtId="0" fontId="75" fillId="28" borderId="0" applyNumberFormat="0" applyBorder="0" applyAlignment="0" applyProtection="0"/>
    <xf numFmtId="0" fontId="75" fillId="29" borderId="0" applyNumberFormat="0" applyBorder="0" applyAlignment="0" applyProtection="0"/>
    <xf numFmtId="0" fontId="75" fillId="30" borderId="0" applyNumberFormat="0" applyBorder="0" applyAlignment="0" applyProtection="0"/>
    <xf numFmtId="0" fontId="75" fillId="31" borderId="0" applyNumberFormat="0" applyBorder="0" applyAlignment="0" applyProtection="0"/>
    <xf numFmtId="0" fontId="75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left" indent="1"/>
    </xf>
    <xf numFmtId="0" fontId="5" fillId="0" borderId="0" xfId="0" applyFont="1" applyAlignment="1">
      <alignment/>
    </xf>
    <xf numFmtId="0" fontId="6" fillId="0" borderId="0" xfId="0" applyFont="1" applyFill="1" applyAlignment="1">
      <alignment horizontal="center" vertical="center"/>
    </xf>
    <xf numFmtId="166" fontId="7" fillId="0" borderId="0" xfId="37" applyNumberFormat="1" applyFont="1" applyAlignment="1">
      <alignment horizontal="right"/>
    </xf>
    <xf numFmtId="0" fontId="8" fillId="0" borderId="0" xfId="0" applyFont="1" applyFill="1" applyAlignment="1">
      <alignment horizontal="center" vertical="center"/>
    </xf>
    <xf numFmtId="0" fontId="9" fillId="0" borderId="0" xfId="0" applyFont="1" applyAlignment="1">
      <alignment/>
    </xf>
    <xf numFmtId="0" fontId="2" fillId="0" borderId="0" xfId="0" applyFont="1" applyBorder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9" fillId="0" borderId="0" xfId="0" applyFont="1" applyAlignment="1">
      <alignment horizontal="right"/>
    </xf>
    <xf numFmtId="166" fontId="0" fillId="0" borderId="0" xfId="37" applyNumberFormat="1" applyFont="1" applyAlignment="1">
      <alignment horizontal="right"/>
    </xf>
    <xf numFmtId="44" fontId="2" fillId="0" borderId="0" xfId="0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3" fillId="33" borderId="10" xfId="0" applyNumberFormat="1" applyFont="1" applyFill="1" applyBorder="1" applyAlignment="1">
      <alignment horizontal="right"/>
    </xf>
    <xf numFmtId="0" fontId="12" fillId="0" borderId="0" xfId="0" applyFont="1" applyAlignment="1">
      <alignment horizontal="left"/>
    </xf>
    <xf numFmtId="49" fontId="3" fillId="33" borderId="11" xfId="0" applyNumberFormat="1" applyFont="1" applyFill="1" applyBorder="1" applyAlignment="1">
      <alignment horizontal="right"/>
    </xf>
    <xf numFmtId="49" fontId="2" fillId="0" borderId="0" xfId="0" applyNumberFormat="1" applyFont="1" applyAlignment="1">
      <alignment horizontal="right" vertical="center"/>
    </xf>
    <xf numFmtId="166" fontId="3" fillId="33" borderId="12" xfId="37" applyNumberFormat="1" applyFont="1" applyFill="1" applyBorder="1" applyAlignment="1">
      <alignment horizontal="right"/>
    </xf>
    <xf numFmtId="49" fontId="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6" fontId="3" fillId="33" borderId="12" xfId="0" applyNumberFormat="1" applyFont="1" applyFill="1" applyBorder="1" applyAlignment="1">
      <alignment horizontal="right"/>
    </xf>
    <xf numFmtId="166" fontId="10" fillId="33" borderId="12" xfId="0" applyNumberFormat="1" applyFont="1" applyFill="1" applyBorder="1" applyAlignment="1">
      <alignment horizontal="right"/>
    </xf>
    <xf numFmtId="166" fontId="14" fillId="0" borderId="0" xfId="37" applyNumberFormat="1" applyFont="1" applyAlignment="1">
      <alignment horizontal="right"/>
    </xf>
    <xf numFmtId="0" fontId="3" fillId="33" borderId="0" xfId="0" applyFont="1" applyFill="1" applyAlignment="1">
      <alignment/>
    </xf>
    <xf numFmtId="44" fontId="3" fillId="0" borderId="0" xfId="0" applyNumberFormat="1" applyFont="1" applyAlignment="1">
      <alignment/>
    </xf>
    <xf numFmtId="44" fontId="9" fillId="0" borderId="0" xfId="0" applyNumberFormat="1" applyFont="1" applyAlignment="1">
      <alignment horizontal="right"/>
    </xf>
    <xf numFmtId="44" fontId="91" fillId="0" borderId="0" xfId="0" applyNumberFormat="1" applyFont="1" applyFill="1" applyAlignment="1">
      <alignment horizontal="center" vertical="center"/>
    </xf>
    <xf numFmtId="44" fontId="92" fillId="0" borderId="0" xfId="0" applyNumberFormat="1" applyFont="1" applyAlignment="1">
      <alignment/>
    </xf>
    <xf numFmtId="0" fontId="93" fillId="0" borderId="0" xfId="0" applyFont="1" applyAlignment="1">
      <alignment/>
    </xf>
    <xf numFmtId="44" fontId="93" fillId="0" borderId="0" xfId="0" applyNumberFormat="1" applyFont="1" applyAlignment="1">
      <alignment/>
    </xf>
    <xf numFmtId="44" fontId="92" fillId="0" borderId="0" xfId="0" applyNumberFormat="1" applyFont="1" applyAlignment="1">
      <alignment horizontal="center"/>
    </xf>
    <xf numFmtId="14" fontId="93" fillId="0" borderId="0" xfId="0" applyNumberFormat="1" applyFont="1" applyAlignment="1">
      <alignment horizontal="center"/>
    </xf>
    <xf numFmtId="49" fontId="16" fillId="33" borderId="11" xfId="0" applyNumberFormat="1" applyFont="1" applyFill="1" applyBorder="1" applyAlignment="1">
      <alignment horizontal="right"/>
    </xf>
    <xf numFmtId="166" fontId="16" fillId="33" borderId="12" xfId="37" applyNumberFormat="1" applyFont="1" applyFill="1" applyBorder="1" applyAlignment="1">
      <alignment horizontal="right"/>
    </xf>
    <xf numFmtId="0" fontId="94" fillId="0" borderId="0" xfId="0" applyFont="1" applyAlignment="1">
      <alignment/>
    </xf>
    <xf numFmtId="166" fontId="16" fillId="22" borderId="12" xfId="37" applyNumberFormat="1" applyFont="1" applyFill="1" applyBorder="1" applyAlignment="1">
      <alignment horizontal="right"/>
    </xf>
    <xf numFmtId="166" fontId="0" fillId="22" borderId="0" xfId="37" applyNumberFormat="1" applyFont="1" applyFill="1" applyAlignment="1">
      <alignment horizontal="right"/>
    </xf>
    <xf numFmtId="166" fontId="17" fillId="22" borderId="0" xfId="0" applyNumberFormat="1" applyFont="1" applyFill="1" applyBorder="1" applyAlignment="1">
      <alignment horizontal="right"/>
    </xf>
    <xf numFmtId="0" fontId="5" fillId="22" borderId="0" xfId="0" applyFont="1" applyFill="1" applyAlignment="1">
      <alignment/>
    </xf>
    <xf numFmtId="0" fontId="95" fillId="0" borderId="0" xfId="0" applyFont="1" applyBorder="1" applyAlignment="1">
      <alignment/>
    </xf>
    <xf numFmtId="0" fontId="96" fillId="0" borderId="0" xfId="0" applyFont="1" applyAlignment="1">
      <alignment/>
    </xf>
    <xf numFmtId="166" fontId="97" fillId="22" borderId="12" xfId="0" applyNumberFormat="1" applyFont="1" applyFill="1" applyBorder="1" applyAlignment="1">
      <alignment horizontal="right"/>
    </xf>
    <xf numFmtId="0" fontId="98" fillId="0" borderId="0" xfId="0" applyFont="1" applyAlignment="1">
      <alignment/>
    </xf>
    <xf numFmtId="0" fontId="95" fillId="0" borderId="0" xfId="0" applyFont="1" applyAlignment="1">
      <alignment/>
    </xf>
    <xf numFmtId="0" fontId="99" fillId="0" borderId="0" xfId="0" applyFont="1" applyAlignment="1">
      <alignment/>
    </xf>
    <xf numFmtId="44" fontId="99" fillId="0" borderId="0" xfId="0" applyNumberFormat="1" applyFont="1" applyAlignment="1">
      <alignment/>
    </xf>
    <xf numFmtId="166" fontId="99" fillId="33" borderId="12" xfId="0" applyNumberFormat="1" applyFont="1" applyFill="1" applyBorder="1" applyAlignment="1">
      <alignment horizontal="right"/>
    </xf>
    <xf numFmtId="44" fontId="9" fillId="0" borderId="0" xfId="37" applyFont="1" applyAlignment="1">
      <alignment horizontal="right"/>
    </xf>
    <xf numFmtId="166" fontId="10" fillId="0" borderId="0" xfId="37" applyNumberFormat="1" applyFont="1" applyAlignment="1">
      <alignment horizontal="right"/>
    </xf>
    <xf numFmtId="44" fontId="9" fillId="0" borderId="13" xfId="37" applyFont="1" applyBorder="1" applyAlignment="1">
      <alignment horizontal="right"/>
    </xf>
    <xf numFmtId="44" fontId="2" fillId="0" borderId="13" xfId="37" applyNumberFormat="1" applyFont="1" applyBorder="1" applyAlignment="1">
      <alignment/>
    </xf>
    <xf numFmtId="44" fontId="100" fillId="0" borderId="0" xfId="0" applyNumberFormat="1" applyFont="1" applyFill="1" applyAlignment="1">
      <alignment horizontal="center" vertical="center"/>
    </xf>
    <xf numFmtId="44" fontId="94" fillId="0" borderId="0" xfId="0" applyNumberFormat="1" applyFont="1" applyAlignment="1">
      <alignment/>
    </xf>
    <xf numFmtId="49" fontId="18" fillId="0" borderId="0" xfId="0" applyNumberFormat="1" applyFont="1" applyAlignment="1">
      <alignment/>
    </xf>
    <xf numFmtId="0" fontId="18" fillId="0" borderId="0" xfId="0" applyFont="1" applyAlignment="1">
      <alignment horizontal="left"/>
    </xf>
    <xf numFmtId="44" fontId="18" fillId="0" borderId="0" xfId="0" applyNumberFormat="1" applyFont="1" applyAlignment="1">
      <alignment horizontal="left"/>
    </xf>
    <xf numFmtId="44" fontId="101" fillId="0" borderId="0" xfId="0" applyNumberFormat="1" applyFont="1" applyAlignment="1">
      <alignment/>
    </xf>
    <xf numFmtId="166" fontId="18" fillId="33" borderId="12" xfId="37" applyNumberFormat="1" applyFont="1" applyFill="1" applyBorder="1" applyAlignment="1">
      <alignment horizontal="right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44" fontId="19" fillId="0" borderId="0" xfId="0" applyNumberFormat="1" applyFont="1" applyAlignment="1">
      <alignment horizontal="left"/>
    </xf>
    <xf numFmtId="44" fontId="102" fillId="0" borderId="0" xfId="0" applyNumberFormat="1" applyFont="1" applyAlignment="1">
      <alignment horizontal="left"/>
    </xf>
    <xf numFmtId="166" fontId="20" fillId="33" borderId="12" xfId="37" applyNumberFormat="1" applyFont="1" applyFill="1" applyBorder="1" applyAlignment="1">
      <alignment horizontal="right"/>
    </xf>
    <xf numFmtId="0" fontId="20" fillId="0" borderId="0" xfId="0" applyFont="1" applyAlignment="1">
      <alignment/>
    </xf>
    <xf numFmtId="166" fontId="20" fillId="33" borderId="12" xfId="0" applyNumberFormat="1" applyFont="1" applyFill="1" applyBorder="1" applyAlignment="1">
      <alignment horizontal="right"/>
    </xf>
    <xf numFmtId="166" fontId="21" fillId="33" borderId="12" xfId="37" applyNumberFormat="1" applyFont="1" applyFill="1" applyBorder="1" applyAlignment="1">
      <alignment horizontal="right"/>
    </xf>
    <xf numFmtId="166" fontId="20" fillId="22" borderId="0" xfId="37" applyNumberFormat="1" applyFont="1" applyFill="1" applyAlignment="1">
      <alignment horizontal="right"/>
    </xf>
    <xf numFmtId="166" fontId="21" fillId="22" borderId="12" xfId="37" applyNumberFormat="1" applyFont="1" applyFill="1" applyBorder="1" applyAlignment="1">
      <alignment horizontal="right"/>
    </xf>
    <xf numFmtId="49" fontId="21" fillId="33" borderId="11" xfId="0" applyNumberFormat="1" applyFont="1" applyFill="1" applyBorder="1" applyAlignment="1">
      <alignment horizontal="right"/>
    </xf>
    <xf numFmtId="166" fontId="16" fillId="22" borderId="11" xfId="37" applyNumberFormat="1" applyFont="1" applyFill="1" applyBorder="1" applyAlignment="1">
      <alignment horizontal="right"/>
    </xf>
    <xf numFmtId="0" fontId="13" fillId="0" borderId="0" xfId="0" applyFont="1" applyAlignment="1">
      <alignment/>
    </xf>
    <xf numFmtId="44" fontId="2" fillId="0" borderId="0" xfId="0" applyNumberFormat="1" applyFont="1" applyAlignment="1">
      <alignment horizontal="right"/>
    </xf>
    <xf numFmtId="44" fontId="9" fillId="0" borderId="0" xfId="37" applyNumberFormat="1" applyFont="1" applyAlignment="1">
      <alignment/>
    </xf>
    <xf numFmtId="44" fontId="103" fillId="0" borderId="0" xfId="37" applyFont="1" applyAlignment="1">
      <alignment/>
    </xf>
    <xf numFmtId="44" fontId="103" fillId="0" borderId="13" xfId="0" applyNumberFormat="1" applyFont="1" applyBorder="1" applyAlignment="1">
      <alignment/>
    </xf>
    <xf numFmtId="44" fontId="103" fillId="0" borderId="0" xfId="0" applyNumberFormat="1" applyFont="1" applyAlignment="1">
      <alignment/>
    </xf>
    <xf numFmtId="14" fontId="103" fillId="0" borderId="0" xfId="0" applyNumberFormat="1" applyFont="1" applyAlignment="1">
      <alignment horizontal="center"/>
    </xf>
    <xf numFmtId="166" fontId="22" fillId="0" borderId="0" xfId="37" applyNumberFormat="1" applyFont="1" applyAlignment="1">
      <alignment horizontal="right"/>
    </xf>
    <xf numFmtId="0" fontId="9" fillId="0" borderId="0" xfId="0" applyFont="1" applyAlignment="1">
      <alignment horizontal="center"/>
    </xf>
    <xf numFmtId="166" fontId="21" fillId="33" borderId="10" xfId="37" applyNumberFormat="1" applyFont="1" applyFill="1" applyBorder="1" applyAlignment="1">
      <alignment horizontal="right"/>
    </xf>
    <xf numFmtId="166" fontId="3" fillId="33" borderId="10" xfId="37" applyNumberFormat="1" applyFont="1" applyFill="1" applyBorder="1" applyAlignment="1">
      <alignment horizontal="right"/>
    </xf>
    <xf numFmtId="166" fontId="3" fillId="33" borderId="11" xfId="37" applyNumberFormat="1" applyFont="1" applyFill="1" applyBorder="1" applyAlignment="1">
      <alignment horizontal="right"/>
    </xf>
    <xf numFmtId="166" fontId="3" fillId="33" borderId="0" xfId="37" applyNumberFormat="1" applyFont="1" applyFill="1" applyBorder="1" applyAlignment="1">
      <alignment horizontal="right"/>
    </xf>
    <xf numFmtId="44" fontId="2" fillId="0" borderId="13" xfId="0" applyNumberFormat="1" applyFont="1" applyBorder="1" applyAlignment="1">
      <alignment horizontal="left"/>
    </xf>
    <xf numFmtId="166" fontId="104" fillId="33" borderId="12" xfId="37" applyNumberFormat="1" applyFont="1" applyFill="1" applyBorder="1" applyAlignment="1">
      <alignment horizontal="right"/>
    </xf>
    <xf numFmtId="44" fontId="105" fillId="0" borderId="0" xfId="0" applyNumberFormat="1" applyFont="1" applyAlignment="1">
      <alignment horizontal="center"/>
    </xf>
    <xf numFmtId="14" fontId="106" fillId="0" borderId="0" xfId="0" applyNumberFormat="1" applyFont="1" applyAlignment="1">
      <alignment horizontal="center"/>
    </xf>
    <xf numFmtId="0" fontId="106" fillId="0" borderId="0" xfId="0" applyFont="1" applyAlignment="1">
      <alignment/>
    </xf>
    <xf numFmtId="44" fontId="106" fillId="0" borderId="0" xfId="0" applyNumberFormat="1" applyFont="1" applyAlignment="1">
      <alignment/>
    </xf>
    <xf numFmtId="44" fontId="107" fillId="0" borderId="0" xfId="0" applyNumberFormat="1" applyFont="1" applyAlignment="1">
      <alignment/>
    </xf>
    <xf numFmtId="44" fontId="108" fillId="0" borderId="0" xfId="0" applyNumberFormat="1" applyFont="1" applyAlignment="1">
      <alignment horizontal="left"/>
    </xf>
    <xf numFmtId="44" fontId="109" fillId="0" borderId="0" xfId="0" applyNumberFormat="1" applyFont="1" applyAlignment="1">
      <alignment/>
    </xf>
    <xf numFmtId="44" fontId="105" fillId="0" borderId="0" xfId="0" applyNumberFormat="1" applyFont="1" applyAlignment="1">
      <alignment/>
    </xf>
    <xf numFmtId="0" fontId="110" fillId="0" borderId="0" xfId="0" applyFont="1" applyAlignment="1">
      <alignment horizontal="center"/>
    </xf>
    <xf numFmtId="14" fontId="110" fillId="0" borderId="0" xfId="0" applyNumberFormat="1" applyFont="1" applyAlignment="1">
      <alignment horizontal="center"/>
    </xf>
    <xf numFmtId="44" fontId="110" fillId="0" borderId="0" xfId="37" applyFont="1" applyAlignment="1">
      <alignment/>
    </xf>
    <xf numFmtId="44" fontId="110" fillId="0" borderId="0" xfId="0" applyNumberFormat="1" applyFont="1" applyAlignment="1">
      <alignment/>
    </xf>
    <xf numFmtId="0" fontId="106" fillId="0" borderId="0" xfId="0" applyFont="1" applyAlignment="1">
      <alignment horizontal="center"/>
    </xf>
    <xf numFmtId="14" fontId="111" fillId="0" borderId="0" xfId="0" applyNumberFormat="1" applyFont="1" applyAlignment="1">
      <alignment horizontal="center"/>
    </xf>
    <xf numFmtId="0" fontId="111" fillId="0" borderId="0" xfId="0" applyFont="1" applyAlignment="1">
      <alignment/>
    </xf>
    <xf numFmtId="44" fontId="111" fillId="0" borderId="0" xfId="0" applyNumberFormat="1" applyFont="1" applyAlignment="1">
      <alignment/>
    </xf>
    <xf numFmtId="44" fontId="112" fillId="0" borderId="0" xfId="0" applyNumberFormat="1" applyFont="1" applyAlignment="1">
      <alignment/>
    </xf>
    <xf numFmtId="44" fontId="106" fillId="0" borderId="0" xfId="0" applyNumberFormat="1" applyFont="1" applyAlignment="1">
      <alignment horizontal="center"/>
    </xf>
    <xf numFmtId="44" fontId="113" fillId="0" borderId="0" xfId="0" applyNumberFormat="1" applyFont="1" applyAlignment="1">
      <alignment/>
    </xf>
    <xf numFmtId="0" fontId="105" fillId="0" borderId="0" xfId="0" applyFont="1" applyAlignment="1">
      <alignment/>
    </xf>
    <xf numFmtId="44" fontId="114" fillId="0" borderId="0" xfId="0" applyNumberFormat="1" applyFont="1" applyAlignment="1">
      <alignment/>
    </xf>
    <xf numFmtId="0" fontId="110" fillId="0" borderId="0" xfId="0" applyFont="1" applyAlignment="1">
      <alignment horizontal="center"/>
    </xf>
    <xf numFmtId="14" fontId="110" fillId="0" borderId="0" xfId="0" applyNumberFormat="1" applyFont="1" applyAlignment="1">
      <alignment horizontal="center"/>
    </xf>
    <xf numFmtId="44" fontId="115" fillId="0" borderId="0" xfId="0" applyNumberFormat="1" applyFont="1" applyAlignment="1">
      <alignment/>
    </xf>
    <xf numFmtId="44" fontId="116" fillId="0" borderId="0" xfId="0" applyNumberFormat="1" applyFont="1" applyAlignment="1">
      <alignment/>
    </xf>
    <xf numFmtId="44" fontId="111" fillId="0" borderId="0" xfId="0" applyNumberFormat="1" applyFont="1" applyAlignment="1">
      <alignment horizontal="center" vertical="center"/>
    </xf>
    <xf numFmtId="166" fontId="16" fillId="22" borderId="0" xfId="37" applyNumberFormat="1" applyFont="1" applyFill="1" applyBorder="1" applyAlignment="1">
      <alignment horizontal="right"/>
    </xf>
    <xf numFmtId="44" fontId="117" fillId="0" borderId="13" xfId="0" applyNumberFormat="1" applyFont="1" applyBorder="1" applyAlignment="1">
      <alignment/>
    </xf>
    <xf numFmtId="44" fontId="117" fillId="0" borderId="0" xfId="37" applyFont="1" applyAlignment="1">
      <alignment/>
    </xf>
    <xf numFmtId="0" fontId="16" fillId="0" borderId="0" xfId="0" applyFont="1" applyAlignment="1">
      <alignment horizontal="center" vertical="center"/>
    </xf>
    <xf numFmtId="44" fontId="21" fillId="0" borderId="0" xfId="0" applyNumberFormat="1" applyFont="1" applyAlignment="1">
      <alignment horizontal="center" vertical="center"/>
    </xf>
    <xf numFmtId="44" fontId="16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4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4" fontId="106" fillId="0" borderId="0" xfId="0" applyNumberFormat="1" applyFont="1" applyAlignment="1">
      <alignment horizontal="right" vertical="center"/>
    </xf>
    <xf numFmtId="44" fontId="3" fillId="0" borderId="0" xfId="0" applyNumberFormat="1" applyFont="1" applyAlignment="1">
      <alignment/>
    </xf>
    <xf numFmtId="44" fontId="93" fillId="0" borderId="0" xfId="0" applyNumberFormat="1" applyFont="1" applyAlignment="1">
      <alignment horizontal="right" vertical="center"/>
    </xf>
    <xf numFmtId="44" fontId="118" fillId="0" borderId="0" xfId="0" applyNumberFormat="1" applyFont="1" applyAlignment="1">
      <alignment/>
    </xf>
    <xf numFmtId="0" fontId="103" fillId="0" borderId="0" xfId="0" applyFont="1" applyAlignment="1">
      <alignment horizontal="center"/>
    </xf>
    <xf numFmtId="0" fontId="93" fillId="0" borderId="0" xfId="0" applyFont="1" applyAlignment="1">
      <alignment horizontal="center"/>
    </xf>
    <xf numFmtId="14" fontId="119" fillId="0" borderId="0" xfId="0" applyNumberFormat="1" applyFont="1" applyAlignment="1">
      <alignment horizontal="center"/>
    </xf>
    <xf numFmtId="44" fontId="119" fillId="0" borderId="0" xfId="0" applyNumberFormat="1" applyFont="1" applyAlignment="1">
      <alignment horizontal="center" vertical="center"/>
    </xf>
    <xf numFmtId="44" fontId="120" fillId="0" borderId="0" xfId="0" applyNumberFormat="1" applyFont="1" applyAlignment="1">
      <alignment/>
    </xf>
    <xf numFmtId="0" fontId="119" fillId="0" borderId="0" xfId="0" applyFont="1" applyAlignment="1">
      <alignment/>
    </xf>
    <xf numFmtId="44" fontId="119" fillId="0" borderId="0" xfId="0" applyNumberFormat="1" applyFont="1" applyAlignment="1">
      <alignment/>
    </xf>
    <xf numFmtId="44" fontId="93" fillId="0" borderId="0" xfId="0" applyNumberFormat="1" applyFont="1" applyAlignment="1">
      <alignment horizontal="center"/>
    </xf>
    <xf numFmtId="44" fontId="121" fillId="0" borderId="0" xfId="0" applyNumberFormat="1" applyFont="1" applyAlignment="1">
      <alignment/>
    </xf>
    <xf numFmtId="0" fontId="92" fillId="0" borderId="0" xfId="0" applyFont="1" applyAlignment="1">
      <alignment/>
    </xf>
    <xf numFmtId="44" fontId="122" fillId="0" borderId="0" xfId="0" applyNumberFormat="1" applyFont="1" applyAlignment="1">
      <alignment/>
    </xf>
    <xf numFmtId="0" fontId="92" fillId="0" borderId="0" xfId="0" applyFont="1" applyAlignment="1">
      <alignment/>
    </xf>
    <xf numFmtId="44" fontId="123" fillId="0" borderId="0" xfId="0" applyNumberFormat="1" applyFont="1" applyAlignment="1">
      <alignment/>
    </xf>
    <xf numFmtId="44" fontId="124" fillId="0" borderId="0" xfId="0" applyNumberFormat="1" applyFont="1" applyAlignment="1">
      <alignment/>
    </xf>
    <xf numFmtId="44" fontId="125" fillId="0" borderId="0" xfId="0" applyNumberFormat="1" applyFont="1" applyAlignment="1">
      <alignment/>
    </xf>
    <xf numFmtId="44" fontId="126" fillId="0" borderId="0" xfId="0" applyNumberFormat="1" applyFont="1" applyAlignment="1">
      <alignment/>
    </xf>
    <xf numFmtId="44" fontId="2" fillId="0" borderId="0" xfId="0" applyNumberFormat="1" applyFont="1" applyBorder="1" applyAlignment="1">
      <alignment horizontal="left"/>
    </xf>
    <xf numFmtId="44" fontId="15" fillId="0" borderId="0" xfId="0" applyNumberFormat="1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1"/>
  <sheetViews>
    <sheetView tabSelected="1" zoomScalePageLayoutView="0" workbookViewId="0" topLeftCell="A41">
      <selection activeCell="B60" sqref="B60"/>
    </sheetView>
  </sheetViews>
  <sheetFormatPr defaultColWidth="9.00390625" defaultRowHeight="12.75"/>
  <cols>
    <col min="1" max="1" width="2.00390625" style="1" customWidth="1"/>
    <col min="2" max="2" width="50.875" style="2" bestFit="1" customWidth="1"/>
    <col min="3" max="3" width="16.00390625" style="2" hidden="1" customWidth="1"/>
    <col min="4" max="4" width="14.75390625" style="2" bestFit="1" customWidth="1"/>
    <col min="5" max="6" width="17.875" style="62" customWidth="1"/>
    <col min="7" max="7" width="17.875" style="37" hidden="1" customWidth="1"/>
    <col min="8" max="8" width="8.25390625" style="10" bestFit="1" customWidth="1"/>
    <col min="10" max="10" width="17.00390625" style="0" customWidth="1"/>
  </cols>
  <sheetData>
    <row r="1" spans="1:8" ht="24.75">
      <c r="A1" s="151" t="s">
        <v>111</v>
      </c>
      <c r="B1" s="151"/>
      <c r="C1" s="151"/>
      <c r="D1" s="151"/>
      <c r="E1" s="151"/>
      <c r="F1" s="151"/>
      <c r="G1" s="151"/>
      <c r="H1" s="151"/>
    </row>
    <row r="2" spans="1:8" ht="13.5" customHeight="1">
      <c r="A2" s="9"/>
      <c r="B2" s="9"/>
      <c r="C2" s="9"/>
      <c r="D2" s="9"/>
      <c r="E2" s="61"/>
      <c r="F2" s="61"/>
      <c r="G2" s="36"/>
      <c r="H2" s="9"/>
    </row>
    <row r="3" spans="3:8" ht="17.25" customHeight="1">
      <c r="C3" s="20" t="s">
        <v>56</v>
      </c>
      <c r="D3" s="20"/>
      <c r="E3" s="95" t="s">
        <v>59</v>
      </c>
      <c r="F3" s="40" t="s">
        <v>59</v>
      </c>
      <c r="G3" s="40" t="s">
        <v>59</v>
      </c>
      <c r="H3" s="22" t="s">
        <v>32</v>
      </c>
    </row>
    <row r="4" spans="1:8" s="3" customFormat="1" ht="15">
      <c r="A4" s="12" t="s">
        <v>0</v>
      </c>
      <c r="C4" s="21" t="s">
        <v>66</v>
      </c>
      <c r="D4" s="21" t="s">
        <v>56</v>
      </c>
      <c r="E4" s="96">
        <v>43951</v>
      </c>
      <c r="F4" s="41">
        <v>43982</v>
      </c>
      <c r="G4" s="41">
        <v>42123</v>
      </c>
      <c r="H4" s="24" t="s">
        <v>33</v>
      </c>
    </row>
    <row r="5" spans="1:8" s="3" customFormat="1" ht="15">
      <c r="A5" s="23" t="s">
        <v>1</v>
      </c>
      <c r="B5" s="2"/>
      <c r="D5" s="127"/>
      <c r="E5" s="97"/>
      <c r="F5" s="38"/>
      <c r="G5" s="38"/>
      <c r="H5" s="33"/>
    </row>
    <row r="6" spans="1:8" s="3" customFormat="1" ht="13.5" customHeight="1">
      <c r="A6" s="25"/>
      <c r="B6" s="4" t="s">
        <v>91</v>
      </c>
      <c r="C6" s="19">
        <f>G6-E6</f>
        <v>-161380.58999999997</v>
      </c>
      <c r="D6" s="128">
        <f>F6-E6</f>
        <v>24878.150000000023</v>
      </c>
      <c r="E6" s="98">
        <v>497743.55</v>
      </c>
      <c r="F6" s="39">
        <v>522621.7</v>
      </c>
      <c r="G6" s="39">
        <v>336362.96</v>
      </c>
      <c r="H6" s="26">
        <v>41.8</v>
      </c>
    </row>
    <row r="7" spans="1:8" s="3" customFormat="1" ht="13.5" customHeight="1">
      <c r="A7" s="27"/>
      <c r="B7" s="4" t="s">
        <v>92</v>
      </c>
      <c r="C7" s="19">
        <f>G7-E7</f>
        <v>-1526</v>
      </c>
      <c r="D7" s="128">
        <f aca="true" t="shared" si="0" ref="D7:D37">F7-E7</f>
        <v>0</v>
      </c>
      <c r="E7" s="98">
        <v>10180.06</v>
      </c>
      <c r="F7" s="39">
        <v>10180.06</v>
      </c>
      <c r="G7" s="39">
        <v>8654.06</v>
      </c>
      <c r="H7" s="26">
        <v>33.9</v>
      </c>
    </row>
    <row r="8" spans="1:8" s="3" customFormat="1" ht="13.5" customHeight="1">
      <c r="A8" s="27"/>
      <c r="B8" s="4" t="s">
        <v>93</v>
      </c>
      <c r="C8" s="19">
        <f>G8-E8</f>
        <v>-15216.050000000003</v>
      </c>
      <c r="D8" s="128">
        <f t="shared" si="0"/>
        <v>9750.599999999999</v>
      </c>
      <c r="E8" s="98">
        <v>42210.47</v>
      </c>
      <c r="F8" s="39">
        <v>51961.07</v>
      </c>
      <c r="G8" s="39">
        <v>26994.42</v>
      </c>
      <c r="H8" s="26">
        <v>43.3</v>
      </c>
    </row>
    <row r="9" spans="1:8" s="3" customFormat="1" ht="13.5" customHeight="1">
      <c r="A9" s="27"/>
      <c r="B9" s="4" t="s">
        <v>2</v>
      </c>
      <c r="C9" s="19">
        <f>G9-E9</f>
        <v>-56227.860000000015</v>
      </c>
      <c r="D9" s="128">
        <f t="shared" si="0"/>
        <v>0</v>
      </c>
      <c r="E9" s="98">
        <v>313310.34</v>
      </c>
      <c r="F9" s="39">
        <v>313310.34</v>
      </c>
      <c r="G9" s="39">
        <v>257082.48</v>
      </c>
      <c r="H9" s="26">
        <v>27.2</v>
      </c>
    </row>
    <row r="10" spans="1:8" s="3" customFormat="1" ht="13.5" customHeight="1" hidden="1">
      <c r="A10" s="27"/>
      <c r="B10" s="4" t="s">
        <v>57</v>
      </c>
      <c r="C10" s="19">
        <f>G10-E10</f>
        <v>0</v>
      </c>
      <c r="D10" s="128">
        <f t="shared" si="0"/>
        <v>0</v>
      </c>
      <c r="E10" s="98"/>
      <c r="F10" s="39"/>
      <c r="G10" s="39"/>
      <c r="H10" s="26"/>
    </row>
    <row r="11" spans="1:8" s="3" customFormat="1" ht="13.5" customHeight="1">
      <c r="A11" s="27"/>
      <c r="B11" s="4" t="s">
        <v>74</v>
      </c>
      <c r="C11" s="19"/>
      <c r="D11" s="128">
        <f t="shared" si="0"/>
        <v>0</v>
      </c>
      <c r="E11" s="130">
        <v>0</v>
      </c>
      <c r="F11" s="132">
        <v>0</v>
      </c>
      <c r="G11" s="39">
        <v>209380</v>
      </c>
      <c r="H11" s="26" t="s">
        <v>105</v>
      </c>
    </row>
    <row r="12" spans="1:10" s="3" customFormat="1" ht="13.5" customHeight="1">
      <c r="A12" s="27"/>
      <c r="B12" s="4" t="s">
        <v>3</v>
      </c>
      <c r="C12" s="19">
        <f>G12-E12</f>
        <v>-206107.66999999993</v>
      </c>
      <c r="D12" s="128">
        <f t="shared" si="0"/>
        <v>242701.34999999998</v>
      </c>
      <c r="E12" s="98">
        <v>922167.32</v>
      </c>
      <c r="F12" s="39">
        <v>1164868.67</v>
      </c>
      <c r="G12" s="39">
        <v>716059.65</v>
      </c>
      <c r="H12" s="26">
        <v>48.5</v>
      </c>
      <c r="J12" s="34"/>
    </row>
    <row r="13" spans="1:10" s="3" customFormat="1" ht="13.5" customHeight="1">
      <c r="A13" s="27"/>
      <c r="B13" s="4" t="s">
        <v>4</v>
      </c>
      <c r="C13" s="19">
        <f>G13-E13</f>
        <v>-31220</v>
      </c>
      <c r="D13" s="128">
        <f t="shared" si="0"/>
        <v>21025</v>
      </c>
      <c r="E13" s="98">
        <v>280512</v>
      </c>
      <c r="F13" s="39">
        <v>301537</v>
      </c>
      <c r="G13" s="39">
        <v>249292</v>
      </c>
      <c r="H13" s="26">
        <v>86.2</v>
      </c>
      <c r="J13" s="34"/>
    </row>
    <row r="14" spans="1:10" s="3" customFormat="1" ht="15">
      <c r="A14" s="27"/>
      <c r="B14" s="4" t="s">
        <v>5</v>
      </c>
      <c r="C14" s="19">
        <f>G14-E14</f>
        <v>250</v>
      </c>
      <c r="D14" s="128">
        <f t="shared" si="0"/>
        <v>50</v>
      </c>
      <c r="E14" s="98">
        <v>6150</v>
      </c>
      <c r="F14" s="39">
        <v>6200</v>
      </c>
      <c r="G14" s="39">
        <v>6400</v>
      </c>
      <c r="H14" s="26">
        <v>88.6</v>
      </c>
      <c r="J14" s="34"/>
    </row>
    <row r="15" spans="1:8" s="3" customFormat="1" ht="15">
      <c r="A15" s="27"/>
      <c r="B15" s="4" t="s">
        <v>6</v>
      </c>
      <c r="C15" s="19">
        <f>G15-E15</f>
        <v>-70</v>
      </c>
      <c r="D15" s="128">
        <f t="shared" si="0"/>
        <v>140</v>
      </c>
      <c r="E15" s="98">
        <v>480</v>
      </c>
      <c r="F15" s="39">
        <v>620</v>
      </c>
      <c r="G15" s="39">
        <v>410</v>
      </c>
      <c r="H15" s="26">
        <v>6.2</v>
      </c>
    </row>
    <row r="16" spans="1:8" s="3" customFormat="1" ht="15">
      <c r="A16" s="27"/>
      <c r="B16" s="4" t="s">
        <v>94</v>
      </c>
      <c r="C16" s="19"/>
      <c r="D16" s="128">
        <f t="shared" si="0"/>
        <v>9499.82</v>
      </c>
      <c r="E16" s="98">
        <v>10871.66</v>
      </c>
      <c r="F16" s="39">
        <v>20371.48</v>
      </c>
      <c r="G16" s="39">
        <v>8817.77</v>
      </c>
      <c r="H16" s="26">
        <v>67.9</v>
      </c>
    </row>
    <row r="17" spans="1:8" s="3" customFormat="1" ht="13.5" customHeight="1">
      <c r="A17" s="27"/>
      <c r="B17" s="4" t="s">
        <v>36</v>
      </c>
      <c r="C17" s="19">
        <f>G17-E17</f>
        <v>2047.8799999999999</v>
      </c>
      <c r="D17" s="128">
        <f t="shared" si="0"/>
        <v>595.53</v>
      </c>
      <c r="E17" s="98">
        <v>1062.01</v>
      </c>
      <c r="F17" s="39">
        <v>1657.54</v>
      </c>
      <c r="G17" s="39">
        <v>3109.89</v>
      </c>
      <c r="H17" s="26">
        <v>0.4</v>
      </c>
    </row>
    <row r="18" spans="1:8" s="68" customFormat="1" ht="18" customHeight="1">
      <c r="A18" s="63" t="s">
        <v>78</v>
      </c>
      <c r="B18" s="64"/>
      <c r="C18" s="65"/>
      <c r="D18" s="128">
        <f t="shared" si="0"/>
        <v>308640.4500000002</v>
      </c>
      <c r="E18" s="99">
        <f>SUM(E6:E17)</f>
        <v>2084687.4099999997</v>
      </c>
      <c r="F18" s="66">
        <f>SUM(F6:F17)</f>
        <v>2393327.86</v>
      </c>
      <c r="G18" s="66">
        <f>SUM(G6:G17)</f>
        <v>1822563.23</v>
      </c>
      <c r="H18" s="67"/>
    </row>
    <row r="19" spans="1:8" s="3" customFormat="1" ht="13.5" customHeight="1">
      <c r="A19" s="27"/>
      <c r="B19" s="4"/>
      <c r="C19" s="19"/>
      <c r="D19" s="128"/>
      <c r="E19" s="98"/>
      <c r="F19" s="39"/>
      <c r="G19" s="39"/>
      <c r="H19" s="26"/>
    </row>
    <row r="20" spans="1:8" s="3" customFormat="1" ht="15">
      <c r="A20" s="28" t="s">
        <v>7</v>
      </c>
      <c r="B20" s="2"/>
      <c r="C20" s="19"/>
      <c r="D20" s="128"/>
      <c r="E20" s="98"/>
      <c r="F20" s="39"/>
      <c r="G20" s="39"/>
      <c r="H20" s="26"/>
    </row>
    <row r="21" spans="1:8" s="3" customFormat="1" ht="15">
      <c r="A21" s="80" t="s">
        <v>45</v>
      </c>
      <c r="B21" s="2"/>
      <c r="C21" s="19"/>
      <c r="D21" s="128"/>
      <c r="E21" s="98"/>
      <c r="F21" s="39"/>
      <c r="G21" s="39"/>
      <c r="H21" s="26"/>
    </row>
    <row r="22" spans="1:8" s="3" customFormat="1" ht="15">
      <c r="A22" s="28"/>
      <c r="B22" s="2" t="s">
        <v>69</v>
      </c>
      <c r="C22" s="19">
        <f>G22-E22</f>
        <v>-3079</v>
      </c>
      <c r="D22" s="128">
        <f t="shared" si="0"/>
        <v>750</v>
      </c>
      <c r="E22" s="98">
        <v>3079</v>
      </c>
      <c r="F22" s="39">
        <v>3829</v>
      </c>
      <c r="G22" s="39">
        <v>0</v>
      </c>
      <c r="H22" s="26">
        <v>27.4</v>
      </c>
    </row>
    <row r="23" spans="1:8" s="3" customFormat="1" ht="15">
      <c r="A23" s="28"/>
      <c r="B23" s="2" t="s">
        <v>46</v>
      </c>
      <c r="C23" s="19">
        <f>G23-E23</f>
        <v>-15283.800000000003</v>
      </c>
      <c r="D23" s="128">
        <f t="shared" si="0"/>
        <v>0</v>
      </c>
      <c r="E23" s="119">
        <v>61250.8</v>
      </c>
      <c r="F23" s="39">
        <v>61250.8</v>
      </c>
      <c r="G23" s="39">
        <v>45967</v>
      </c>
      <c r="H23" s="94">
        <v>122.5</v>
      </c>
    </row>
    <row r="24" spans="1:8" s="3" customFormat="1" ht="15">
      <c r="A24" s="29" t="s">
        <v>8</v>
      </c>
      <c r="B24" s="2"/>
      <c r="C24" s="19"/>
      <c r="D24" s="128"/>
      <c r="E24" s="98"/>
      <c r="F24" s="39"/>
      <c r="G24" s="39"/>
      <c r="H24" s="94"/>
    </row>
    <row r="25" spans="1:8" s="3" customFormat="1" ht="15">
      <c r="A25" s="29"/>
      <c r="B25" s="2" t="s">
        <v>95</v>
      </c>
      <c r="C25" s="19"/>
      <c r="D25" s="128">
        <f t="shared" si="0"/>
        <v>0</v>
      </c>
      <c r="E25" s="98">
        <v>0</v>
      </c>
      <c r="F25" s="39">
        <v>0</v>
      </c>
      <c r="G25" s="39">
        <v>7800</v>
      </c>
      <c r="H25" s="94"/>
    </row>
    <row r="26" spans="1:8" s="3" customFormat="1" ht="13.5" customHeight="1">
      <c r="A26" s="2"/>
      <c r="B26" s="2" t="s">
        <v>9</v>
      </c>
      <c r="C26" s="19">
        <f>G26-E26</f>
        <v>-35535</v>
      </c>
      <c r="D26" s="128">
        <f t="shared" si="0"/>
        <v>25092</v>
      </c>
      <c r="E26" s="98">
        <v>292366</v>
      </c>
      <c r="F26" s="39">
        <v>317458</v>
      </c>
      <c r="G26" s="39">
        <v>256831</v>
      </c>
      <c r="H26" s="26">
        <v>79.4</v>
      </c>
    </row>
    <row r="27" spans="1:8" s="3" customFormat="1" ht="13.5" customHeight="1">
      <c r="A27" s="2"/>
      <c r="B27" s="2" t="s">
        <v>88</v>
      </c>
      <c r="C27" s="19"/>
      <c r="D27" s="128">
        <f t="shared" si="0"/>
        <v>0</v>
      </c>
      <c r="E27" s="119">
        <v>0</v>
      </c>
      <c r="F27" s="39">
        <v>0</v>
      </c>
      <c r="G27" s="39">
        <v>0</v>
      </c>
      <c r="H27" s="26"/>
    </row>
    <row r="28" spans="1:8" s="3" customFormat="1" ht="13.5" customHeight="1">
      <c r="A28" s="2"/>
      <c r="B28" s="2" t="s">
        <v>106</v>
      </c>
      <c r="C28" s="19"/>
      <c r="D28" s="128">
        <f t="shared" si="0"/>
        <v>0</v>
      </c>
      <c r="E28" s="119">
        <v>0</v>
      </c>
      <c r="F28" s="39">
        <v>0</v>
      </c>
      <c r="G28" s="39"/>
      <c r="H28" s="26"/>
    </row>
    <row r="29" spans="1:8" s="3" customFormat="1" ht="15">
      <c r="A29" s="29" t="s">
        <v>10</v>
      </c>
      <c r="B29" s="2"/>
      <c r="C29" s="19"/>
      <c r="D29" s="128"/>
      <c r="E29" s="98"/>
      <c r="F29" s="39"/>
      <c r="G29" s="39"/>
      <c r="H29" s="26"/>
    </row>
    <row r="30" spans="1:8" s="3" customFormat="1" ht="15">
      <c r="A30" s="29"/>
      <c r="B30" s="2" t="s">
        <v>39</v>
      </c>
      <c r="C30" s="19">
        <f aca="true" t="shared" si="1" ref="C30:C37">G30-E30</f>
        <v>0</v>
      </c>
      <c r="D30" s="128">
        <f t="shared" si="0"/>
        <v>0</v>
      </c>
      <c r="E30" s="98">
        <v>0</v>
      </c>
      <c r="F30" s="39">
        <v>0</v>
      </c>
      <c r="G30" s="39">
        <v>0</v>
      </c>
      <c r="H30" s="26">
        <v>0</v>
      </c>
    </row>
    <row r="31" spans="1:8" s="3" customFormat="1" ht="15">
      <c r="A31" s="2"/>
      <c r="B31" s="2" t="s">
        <v>34</v>
      </c>
      <c r="C31" s="19">
        <f t="shared" si="1"/>
        <v>216</v>
      </c>
      <c r="D31" s="128">
        <f t="shared" si="0"/>
        <v>0</v>
      </c>
      <c r="E31" s="98">
        <v>792</v>
      </c>
      <c r="F31" s="39">
        <v>792</v>
      </c>
      <c r="G31" s="39">
        <v>1008</v>
      </c>
      <c r="H31" s="26">
        <v>79.2</v>
      </c>
    </row>
    <row r="32" spans="1:8" s="3" customFormat="1" ht="15">
      <c r="A32" s="2"/>
      <c r="B32" s="2" t="s">
        <v>104</v>
      </c>
      <c r="C32" s="19"/>
      <c r="D32" s="128">
        <f t="shared" si="0"/>
        <v>0</v>
      </c>
      <c r="E32" s="119">
        <v>0</v>
      </c>
      <c r="F32" s="39">
        <v>0</v>
      </c>
      <c r="G32" s="131"/>
      <c r="H32" s="26"/>
    </row>
    <row r="33" spans="1:8" s="3" customFormat="1" ht="15">
      <c r="A33" s="2"/>
      <c r="B33" s="2" t="s">
        <v>96</v>
      </c>
      <c r="C33" s="19"/>
      <c r="D33" s="128">
        <f t="shared" si="0"/>
        <v>0</v>
      </c>
      <c r="E33" s="119">
        <v>0</v>
      </c>
      <c r="F33" s="39">
        <v>0</v>
      </c>
      <c r="G33" s="39">
        <v>21500</v>
      </c>
      <c r="H33" s="94"/>
    </row>
    <row r="34" spans="1:8" s="3" customFormat="1" ht="15">
      <c r="A34" s="2"/>
      <c r="B34" s="2" t="s">
        <v>49</v>
      </c>
      <c r="C34" s="19">
        <f t="shared" si="1"/>
        <v>4150</v>
      </c>
      <c r="D34" s="128">
        <f t="shared" si="0"/>
        <v>500</v>
      </c>
      <c r="E34" s="98">
        <v>3000</v>
      </c>
      <c r="F34" s="39">
        <v>3500</v>
      </c>
      <c r="G34" s="39">
        <v>7150</v>
      </c>
      <c r="H34" s="26">
        <v>19.4</v>
      </c>
    </row>
    <row r="35" spans="1:8" s="3" customFormat="1" ht="15">
      <c r="A35" s="2"/>
      <c r="B35" s="2" t="s">
        <v>40</v>
      </c>
      <c r="C35" s="19">
        <f t="shared" si="1"/>
        <v>-600</v>
      </c>
      <c r="D35" s="128">
        <f t="shared" si="0"/>
        <v>0</v>
      </c>
      <c r="E35" s="98">
        <v>2400</v>
      </c>
      <c r="F35" s="39">
        <v>2400</v>
      </c>
      <c r="G35" s="39">
        <v>1800</v>
      </c>
      <c r="H35" s="26">
        <v>24</v>
      </c>
    </row>
    <row r="36" spans="1:8" s="3" customFormat="1" ht="15">
      <c r="A36" s="2"/>
      <c r="B36" s="2" t="s">
        <v>47</v>
      </c>
      <c r="C36" s="19">
        <f t="shared" si="1"/>
        <v>0</v>
      </c>
      <c r="D36" s="128">
        <f t="shared" si="0"/>
        <v>0</v>
      </c>
      <c r="E36" s="98">
        <v>0</v>
      </c>
      <c r="F36" s="39">
        <v>0</v>
      </c>
      <c r="G36" s="39">
        <v>0</v>
      </c>
      <c r="H36" s="26"/>
    </row>
    <row r="37" spans="1:8" s="3" customFormat="1" ht="15">
      <c r="A37" s="2"/>
      <c r="B37" s="2" t="s">
        <v>48</v>
      </c>
      <c r="C37" s="19">
        <f t="shared" si="1"/>
        <v>-788</v>
      </c>
      <c r="D37" s="128">
        <f t="shared" si="0"/>
        <v>0</v>
      </c>
      <c r="E37" s="98">
        <v>21365.5</v>
      </c>
      <c r="F37" s="39">
        <v>21365.5</v>
      </c>
      <c r="G37" s="39">
        <v>20577.5</v>
      </c>
      <c r="H37" s="26">
        <v>26.7</v>
      </c>
    </row>
    <row r="38" spans="1:8" s="3" customFormat="1" ht="13.5" customHeight="1">
      <c r="A38" s="2"/>
      <c r="B38" s="2"/>
      <c r="C38" s="19"/>
      <c r="D38" s="128"/>
      <c r="E38" s="98"/>
      <c r="F38" s="39"/>
      <c r="G38" s="39"/>
      <c r="H38" s="90"/>
    </row>
    <row r="39" spans="1:8" s="3" customFormat="1" ht="13.5" customHeight="1">
      <c r="A39" s="2"/>
      <c r="B39" s="2"/>
      <c r="C39" s="19"/>
      <c r="D39" s="128"/>
      <c r="E39" s="98"/>
      <c r="F39" s="39"/>
      <c r="G39" s="39"/>
      <c r="H39" s="92"/>
    </row>
    <row r="40" spans="1:8" s="3" customFormat="1" ht="13.5" customHeight="1">
      <c r="A40" s="2"/>
      <c r="B40" s="2"/>
      <c r="C40" s="19"/>
      <c r="D40" s="127"/>
      <c r="E40" s="95" t="s">
        <v>59</v>
      </c>
      <c r="F40" s="40" t="s">
        <v>59</v>
      </c>
      <c r="G40" s="40" t="s">
        <v>59</v>
      </c>
      <c r="H40" s="22" t="s">
        <v>32</v>
      </c>
    </row>
    <row r="41" spans="1:8" s="3" customFormat="1" ht="15">
      <c r="A41" s="29" t="s">
        <v>11</v>
      </c>
      <c r="B41" s="2"/>
      <c r="C41" s="19"/>
      <c r="D41" s="129" t="s">
        <v>56</v>
      </c>
      <c r="E41" s="96">
        <v>43951</v>
      </c>
      <c r="F41" s="41">
        <v>43982</v>
      </c>
      <c r="G41" s="41">
        <v>42123</v>
      </c>
      <c r="H41" s="24" t="s">
        <v>33</v>
      </c>
    </row>
    <row r="42" spans="1:8" s="3" customFormat="1" ht="13.5" customHeight="1">
      <c r="A42" s="2"/>
      <c r="B42" s="2" t="s">
        <v>12</v>
      </c>
      <c r="C42" s="19"/>
      <c r="D42" s="128"/>
      <c r="E42" s="98"/>
      <c r="F42" s="39"/>
      <c r="G42" s="39"/>
      <c r="H42" s="92"/>
    </row>
    <row r="43" spans="1:8" s="3" customFormat="1" ht="13.5" customHeight="1">
      <c r="A43" s="2"/>
      <c r="B43" s="7" t="s">
        <v>27</v>
      </c>
      <c r="C43" s="19">
        <f>G43-E43</f>
        <v>-3261</v>
      </c>
      <c r="D43" s="128">
        <f aca="true" t="shared" si="2" ref="D43:D48">F43-E43</f>
        <v>350</v>
      </c>
      <c r="E43" s="98">
        <v>4221</v>
      </c>
      <c r="F43" s="39">
        <v>4571</v>
      </c>
      <c r="G43" s="39">
        <v>960</v>
      </c>
      <c r="H43" s="91">
        <v>17.6</v>
      </c>
    </row>
    <row r="44" spans="1:8" s="3" customFormat="1" ht="15">
      <c r="A44" s="2"/>
      <c r="B44" s="7" t="s">
        <v>50</v>
      </c>
      <c r="C44" s="19">
        <f>G44-E44</f>
        <v>0</v>
      </c>
      <c r="D44" s="128">
        <f t="shared" si="2"/>
        <v>0</v>
      </c>
      <c r="E44" s="98">
        <v>0</v>
      </c>
      <c r="F44" s="39">
        <v>0</v>
      </c>
      <c r="G44" s="39">
        <v>0</v>
      </c>
      <c r="H44" s="26">
        <v>0</v>
      </c>
    </row>
    <row r="45" spans="1:8" s="3" customFormat="1" ht="15">
      <c r="A45" s="2"/>
      <c r="B45" s="2" t="s">
        <v>35</v>
      </c>
      <c r="C45" s="19">
        <f>G45-E45</f>
        <v>1500</v>
      </c>
      <c r="D45" s="128">
        <f t="shared" si="2"/>
        <v>1950</v>
      </c>
      <c r="E45" s="98">
        <v>4800</v>
      </c>
      <c r="F45" s="39">
        <v>6750</v>
      </c>
      <c r="G45" s="39">
        <v>6300</v>
      </c>
      <c r="H45" s="26">
        <v>26</v>
      </c>
    </row>
    <row r="46" spans="1:8" s="3" customFormat="1" ht="15">
      <c r="A46" s="2"/>
      <c r="B46" s="2" t="s">
        <v>58</v>
      </c>
      <c r="C46" s="19">
        <f>G46-E46</f>
        <v>0</v>
      </c>
      <c r="D46" s="128">
        <f t="shared" si="2"/>
        <v>0</v>
      </c>
      <c r="E46" s="98">
        <v>0</v>
      </c>
      <c r="F46" s="39">
        <v>0</v>
      </c>
      <c r="G46" s="39">
        <v>0</v>
      </c>
      <c r="H46" s="26">
        <v>0</v>
      </c>
    </row>
    <row r="47" spans="1:8" s="3" customFormat="1" ht="15">
      <c r="A47" s="2"/>
      <c r="B47" s="2" t="s">
        <v>13</v>
      </c>
      <c r="C47" s="19">
        <f>G47-E47</f>
        <v>-283.47</v>
      </c>
      <c r="D47" s="128">
        <f t="shared" si="2"/>
        <v>196.52000000000004</v>
      </c>
      <c r="E47" s="98">
        <v>437.68</v>
      </c>
      <c r="F47" s="39">
        <v>634.2</v>
      </c>
      <c r="G47" s="39">
        <v>154.21</v>
      </c>
      <c r="H47" s="26">
        <v>31.7</v>
      </c>
    </row>
    <row r="48" spans="1:8" s="73" customFormat="1" ht="15.75">
      <c r="A48" s="69" t="s">
        <v>79</v>
      </c>
      <c r="B48" s="69"/>
      <c r="C48" s="70"/>
      <c r="D48" s="128">
        <f t="shared" si="2"/>
        <v>28838.52000000002</v>
      </c>
      <c r="E48" s="100">
        <f>SUM(E21:E47)-E41</f>
        <v>393711.98</v>
      </c>
      <c r="F48" s="71">
        <f>SUM(F21:F47)-F41</f>
        <v>422550.5</v>
      </c>
      <c r="G48" s="71">
        <f>SUM(G21:G47)</f>
        <v>412170.71</v>
      </c>
      <c r="H48" s="72"/>
    </row>
    <row r="49" spans="1:8" s="3" customFormat="1" ht="12" customHeight="1">
      <c r="A49" s="2"/>
      <c r="B49" s="2"/>
      <c r="C49" s="19"/>
      <c r="D49" s="128"/>
      <c r="E49" s="98"/>
      <c r="F49" s="39"/>
      <c r="G49" s="39"/>
      <c r="H49" s="26"/>
    </row>
    <row r="50" spans="1:8" s="3" customFormat="1" ht="15.75" customHeight="1">
      <c r="A50" s="12" t="s">
        <v>14</v>
      </c>
      <c r="B50" s="2"/>
      <c r="C50" s="19"/>
      <c r="D50" s="128"/>
      <c r="E50" s="98"/>
      <c r="F50" s="39"/>
      <c r="G50" s="39"/>
      <c r="H50" s="26"/>
    </row>
    <row r="51" spans="1:8" s="3" customFormat="1" ht="15.75" customHeight="1">
      <c r="A51" s="12"/>
      <c r="B51" s="2" t="s">
        <v>97</v>
      </c>
      <c r="C51" s="19"/>
      <c r="D51" s="128">
        <f>F51-E51</f>
        <v>0</v>
      </c>
      <c r="E51" s="98">
        <v>0</v>
      </c>
      <c r="F51" s="39">
        <v>0</v>
      </c>
      <c r="G51" s="39">
        <v>22530</v>
      </c>
      <c r="H51" s="26"/>
    </row>
    <row r="52" spans="1:8" s="3" customFormat="1" ht="15">
      <c r="A52" s="2"/>
      <c r="B52" s="2" t="s">
        <v>15</v>
      </c>
      <c r="C52" s="19">
        <f>G52-E52</f>
        <v>-10399</v>
      </c>
      <c r="D52" s="128">
        <f aca="true" t="shared" si="3" ref="D52:D57">F52-E52</f>
        <v>8575</v>
      </c>
      <c r="E52" s="98">
        <v>34300</v>
      </c>
      <c r="F52" s="39">
        <v>42875</v>
      </c>
      <c r="G52" s="39">
        <v>23901</v>
      </c>
      <c r="H52" s="30">
        <v>41.7</v>
      </c>
    </row>
    <row r="53" spans="1:8" s="3" customFormat="1" ht="15">
      <c r="A53" s="2"/>
      <c r="B53" s="2" t="s">
        <v>98</v>
      </c>
      <c r="C53" s="19"/>
      <c r="D53" s="128">
        <f t="shared" si="3"/>
        <v>0</v>
      </c>
      <c r="E53" s="98">
        <v>10000</v>
      </c>
      <c r="F53" s="39">
        <v>10000</v>
      </c>
      <c r="G53" s="39">
        <v>10000</v>
      </c>
      <c r="H53" s="30">
        <v>100</v>
      </c>
    </row>
    <row r="54" spans="1:8" s="3" customFormat="1" ht="15">
      <c r="A54" s="2"/>
      <c r="B54" s="2" t="s">
        <v>103</v>
      </c>
      <c r="C54" s="19"/>
      <c r="D54" s="128">
        <f t="shared" si="3"/>
        <v>0</v>
      </c>
      <c r="E54" s="98">
        <v>0</v>
      </c>
      <c r="F54" s="39">
        <v>0</v>
      </c>
      <c r="G54" s="118"/>
      <c r="H54" s="30"/>
    </row>
    <row r="55" spans="1:8" s="73" customFormat="1" ht="15.75">
      <c r="A55" s="69" t="s">
        <v>80</v>
      </c>
      <c r="B55" s="69"/>
      <c r="C55" s="70"/>
      <c r="D55" s="128">
        <f t="shared" si="3"/>
        <v>8575</v>
      </c>
      <c r="E55" s="100">
        <f>SUM(E51:E53)</f>
        <v>44300</v>
      </c>
      <c r="F55" s="71">
        <f>SUM(F51:F53)</f>
        <v>52875</v>
      </c>
      <c r="G55" s="71">
        <f>SUM(G52:G52)</f>
        <v>23901</v>
      </c>
      <c r="H55" s="74"/>
    </row>
    <row r="56" spans="1:8" s="3" customFormat="1" ht="15">
      <c r="A56" s="2"/>
      <c r="B56" s="2"/>
      <c r="C56" s="19"/>
      <c r="D56" s="128"/>
      <c r="E56" s="98"/>
      <c r="F56" s="39"/>
      <c r="G56" s="39"/>
      <c r="H56" s="31"/>
    </row>
    <row r="57" spans="1:8" s="54" customFormat="1" ht="15">
      <c r="A57" s="53"/>
      <c r="B57" s="54" t="s">
        <v>68</v>
      </c>
      <c r="C57" s="55">
        <f>SUM(C6:C52)</f>
        <v>-532813.5599999998</v>
      </c>
      <c r="D57" s="128">
        <f t="shared" si="3"/>
        <v>346053.9700000002</v>
      </c>
      <c r="E57" s="101">
        <f>E18+E48+E55</f>
        <v>2522699.3899999997</v>
      </c>
      <c r="F57" s="133">
        <f>F18+F48+F55</f>
        <v>2868753.36</v>
      </c>
      <c r="G57" s="55" t="e">
        <f>SUM(G6:G52)-#REF!</f>
        <v>#REF!</v>
      </c>
      <c r="H57" s="56">
        <v>41.6</v>
      </c>
    </row>
    <row r="58" spans="1:8" s="3" customFormat="1" ht="13.5" customHeight="1">
      <c r="A58" s="2"/>
      <c r="B58" s="2"/>
      <c r="C58" s="2"/>
      <c r="D58" s="2"/>
      <c r="E58" s="98"/>
      <c r="F58" s="39"/>
      <c r="G58" s="39"/>
      <c r="H58" s="32"/>
    </row>
    <row r="59" spans="5:6" ht="13.5" customHeight="1">
      <c r="E59" s="102"/>
      <c r="F59" s="37"/>
    </row>
    <row r="60" spans="1:8" ht="15">
      <c r="A60" s="3"/>
      <c r="B60" s="15" t="s">
        <v>109</v>
      </c>
      <c r="C60" s="15"/>
      <c r="E60" s="103" t="s">
        <v>87</v>
      </c>
      <c r="F60" s="134" t="s">
        <v>87</v>
      </c>
      <c r="G60" s="87"/>
      <c r="H60"/>
    </row>
    <row r="61" spans="1:8" ht="15">
      <c r="A61" s="3"/>
      <c r="B61" s="16"/>
      <c r="C61" s="21" t="s">
        <v>86</v>
      </c>
      <c r="D61" s="88" t="s">
        <v>86</v>
      </c>
      <c r="E61" s="104">
        <v>43951</v>
      </c>
      <c r="F61" s="86">
        <v>43982</v>
      </c>
      <c r="G61" s="86">
        <v>42123</v>
      </c>
      <c r="H61"/>
    </row>
    <row r="62" spans="1:8" ht="15">
      <c r="A62" s="3"/>
      <c r="B62" s="16"/>
      <c r="C62" s="21"/>
      <c r="E62" s="104"/>
      <c r="F62" s="86"/>
      <c r="G62" s="86"/>
      <c r="H62"/>
    </row>
    <row r="63" spans="1:8" ht="15">
      <c r="A63" s="3"/>
      <c r="B63" s="17" t="s">
        <v>22</v>
      </c>
      <c r="C63" s="81" t="e">
        <f>#REF!-E63</f>
        <v>#REF!</v>
      </c>
      <c r="D63" s="19">
        <f>F63-E63</f>
        <v>-452347.71999999974</v>
      </c>
      <c r="E63" s="123">
        <v>4684240.17</v>
      </c>
      <c r="F63" s="83">
        <v>4231892.45</v>
      </c>
      <c r="G63" s="83">
        <v>5687566.01</v>
      </c>
      <c r="H63"/>
    </row>
    <row r="64" spans="1:8" ht="15">
      <c r="A64" s="3"/>
      <c r="B64" s="59" t="s">
        <v>76</v>
      </c>
      <c r="C64" s="60" t="e">
        <f>#REF!-E64</f>
        <v>#REF!</v>
      </c>
      <c r="D64" s="93">
        <f>F64-E64</f>
        <v>8564.199999999953</v>
      </c>
      <c r="E64" s="122">
        <v>1167396.35</v>
      </c>
      <c r="F64" s="84">
        <v>1175960.55</v>
      </c>
      <c r="G64" s="84">
        <v>796275.35</v>
      </c>
      <c r="H64"/>
    </row>
    <row r="65" spans="1:8" ht="15">
      <c r="A65" s="3"/>
      <c r="B65" s="57" t="s">
        <v>77</v>
      </c>
      <c r="C65" s="82" t="e">
        <f>#REF!-E65</f>
        <v>#REF!</v>
      </c>
      <c r="D65" s="150">
        <f>F65-E65</f>
        <v>-443783.51999999955</v>
      </c>
      <c r="E65" s="106">
        <f>E63+E64</f>
        <v>5851636.52</v>
      </c>
      <c r="F65" s="85">
        <f>F63+F64</f>
        <v>5407853</v>
      </c>
      <c r="G65" s="85">
        <f>SUM(G63:G64)</f>
        <v>6483841.359999999</v>
      </c>
      <c r="H65"/>
    </row>
    <row r="66" spans="2:7" ht="13.5" customHeight="1">
      <c r="B66" s="17" t="s">
        <v>23</v>
      </c>
      <c r="C66" s="35" t="e">
        <f>#REF!-E66</f>
        <v>#REF!</v>
      </c>
      <c r="D66" s="150">
        <f>F66-E66</f>
        <v>12480</v>
      </c>
      <c r="E66" s="123">
        <v>8920</v>
      </c>
      <c r="F66" s="83">
        <v>21400</v>
      </c>
      <c r="G66" s="83">
        <v>29233</v>
      </c>
    </row>
    <row r="67" ht="13.5" customHeight="1">
      <c r="F67" s="37"/>
    </row>
    <row r="68" ht="13.5" customHeight="1">
      <c r="F68" s="37"/>
    </row>
    <row r="69" ht="13.5" customHeight="1">
      <c r="F69" s="37"/>
    </row>
    <row r="70" ht="13.5" customHeight="1">
      <c r="F70" s="37"/>
    </row>
    <row r="71" ht="13.5" customHeight="1">
      <c r="F71" s="37"/>
    </row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</sheetData>
  <sheetProtection/>
  <mergeCells count="1">
    <mergeCell ref="A1:H1"/>
  </mergeCells>
  <printOptions/>
  <pageMargins left="0.61" right="0.3" top="0.41" bottom="0.29" header="0.2" footer="0.21"/>
  <pageSetup horizontalDpi="600" verticalDpi="600" orientation="landscape" paperSize="9" r:id="rId1"/>
  <headerFooter alignWithMargins="0">
    <oddFooter>&amp;Cstr. &amp;P /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H68"/>
  <sheetViews>
    <sheetView zoomScalePageLayoutView="0" workbookViewId="0" topLeftCell="A43">
      <selection activeCell="B61" sqref="B61"/>
    </sheetView>
  </sheetViews>
  <sheetFormatPr defaultColWidth="9.00390625" defaultRowHeight="12.75"/>
  <cols>
    <col min="1" max="1" width="2.75390625" style="3" customWidth="1"/>
    <col min="2" max="2" width="66.625" style="3" customWidth="1"/>
    <col min="3" max="3" width="16.25390625" style="3" bestFit="1" customWidth="1"/>
    <col min="4" max="4" width="20.625" style="44" bestFit="1" customWidth="1"/>
    <col min="5" max="5" width="20.625" style="143" customWidth="1"/>
    <col min="6" max="6" width="5.625" style="18" customWidth="1"/>
  </cols>
  <sheetData>
    <row r="1" spans="1:6" ht="24.75" customHeight="1">
      <c r="A1" s="152" t="s">
        <v>111</v>
      </c>
      <c r="B1" s="152"/>
      <c r="C1" s="152"/>
      <c r="D1" s="152"/>
      <c r="E1" s="152"/>
      <c r="F1" s="152"/>
    </row>
    <row r="2" spans="1:6" ht="19.5">
      <c r="A2" s="11"/>
      <c r="B2" s="11"/>
      <c r="C2" s="20"/>
      <c r="D2" s="107" t="s">
        <v>59</v>
      </c>
      <c r="E2" s="135" t="s">
        <v>59</v>
      </c>
      <c r="F2" s="22" t="s">
        <v>32</v>
      </c>
    </row>
    <row r="3" spans="1:6" ht="15">
      <c r="A3" s="12" t="s">
        <v>16</v>
      </c>
      <c r="B3" s="2"/>
      <c r="C3" s="21" t="s">
        <v>56</v>
      </c>
      <c r="D3" s="96">
        <v>43951</v>
      </c>
      <c r="E3" s="41">
        <v>43982</v>
      </c>
      <c r="F3" s="24" t="s">
        <v>33</v>
      </c>
    </row>
    <row r="4" spans="1:6" ht="15">
      <c r="A4" s="5" t="s">
        <v>61</v>
      </c>
      <c r="B4" s="2"/>
      <c r="C4" s="124"/>
      <c r="D4" s="108"/>
      <c r="E4" s="136"/>
      <c r="F4" s="42"/>
    </row>
    <row r="5" spans="1:6" ht="15">
      <c r="A5" s="5"/>
      <c r="B5" s="2" t="s">
        <v>89</v>
      </c>
      <c r="C5" s="128">
        <f>E5-D5</f>
        <v>0</v>
      </c>
      <c r="D5" s="120">
        <v>0</v>
      </c>
      <c r="E5" s="137">
        <v>0</v>
      </c>
      <c r="F5" s="42"/>
    </row>
    <row r="6" spans="1:6" ht="15">
      <c r="A6" s="12"/>
      <c r="B6" s="2" t="s">
        <v>62</v>
      </c>
      <c r="C6" s="128">
        <f>E6-D6</f>
        <v>0</v>
      </c>
      <c r="D6" s="120">
        <v>50513.15</v>
      </c>
      <c r="E6" s="137">
        <v>50513.15</v>
      </c>
      <c r="F6" s="42" t="s">
        <v>108</v>
      </c>
    </row>
    <row r="7" spans="1:6" ht="15">
      <c r="A7" s="12"/>
      <c r="B7" s="2" t="s">
        <v>67</v>
      </c>
      <c r="C7" s="128">
        <f>E7-D7</f>
        <v>0</v>
      </c>
      <c r="D7" s="120">
        <v>0</v>
      </c>
      <c r="E7" s="137">
        <v>0</v>
      </c>
      <c r="F7" s="42"/>
    </row>
    <row r="8" spans="1:6" s="73" customFormat="1" ht="15.75">
      <c r="A8" s="69" t="s">
        <v>81</v>
      </c>
      <c r="B8" s="69"/>
      <c r="C8" s="128">
        <f>E8-D8</f>
        <v>0</v>
      </c>
      <c r="D8" s="111">
        <f>SUM(D5:D7)</f>
        <v>50513.15</v>
      </c>
      <c r="E8" s="138">
        <f>SUM(E5:E7)</f>
        <v>50513.15</v>
      </c>
      <c r="F8" s="78"/>
    </row>
    <row r="9" spans="1:6" ht="12" customHeight="1">
      <c r="A9" s="12"/>
      <c r="B9" s="2"/>
      <c r="C9" s="126"/>
      <c r="D9" s="108"/>
      <c r="E9" s="136"/>
      <c r="F9" s="42"/>
    </row>
    <row r="10" spans="1:6" ht="15">
      <c r="A10" s="5" t="s">
        <v>17</v>
      </c>
      <c r="B10" s="2"/>
      <c r="C10" s="126"/>
      <c r="D10" s="109"/>
      <c r="E10" s="139"/>
      <c r="F10" s="42"/>
    </row>
    <row r="11" spans="1:6" ht="15">
      <c r="A11" s="2"/>
      <c r="B11" s="2" t="s">
        <v>29</v>
      </c>
      <c r="C11" s="128">
        <f>E11-D11</f>
        <v>77807.58</v>
      </c>
      <c r="D11" s="110">
        <v>17342.33</v>
      </c>
      <c r="E11" s="140">
        <v>95149.91</v>
      </c>
      <c r="F11" s="43">
        <v>47.6</v>
      </c>
    </row>
    <row r="12" spans="1:6" ht="15">
      <c r="A12" s="2"/>
      <c r="B12" s="2" t="s">
        <v>99</v>
      </c>
      <c r="C12" s="128">
        <f aca="true" t="shared" si="0" ref="C12:C17">E12-D12</f>
        <v>0</v>
      </c>
      <c r="D12" s="110">
        <v>25025</v>
      </c>
      <c r="E12" s="140">
        <v>25025</v>
      </c>
      <c r="F12" s="43">
        <v>96.3</v>
      </c>
    </row>
    <row r="13" spans="1:6" ht="15">
      <c r="A13" s="2"/>
      <c r="B13" s="2" t="s">
        <v>41</v>
      </c>
      <c r="C13" s="128">
        <f t="shared" si="0"/>
        <v>85665.60000000003</v>
      </c>
      <c r="D13" s="110">
        <v>328896.99</v>
      </c>
      <c r="E13" s="140">
        <v>414562.59</v>
      </c>
      <c r="F13" s="43">
        <v>69.4</v>
      </c>
    </row>
    <row r="14" spans="1:8" ht="15">
      <c r="A14" s="2"/>
      <c r="B14" s="2" t="s">
        <v>64</v>
      </c>
      <c r="C14" s="128">
        <f t="shared" si="0"/>
        <v>38901.5</v>
      </c>
      <c r="D14" s="110">
        <v>15091</v>
      </c>
      <c r="E14" s="140">
        <v>53992.5</v>
      </c>
      <c r="F14" s="43">
        <v>67.5</v>
      </c>
      <c r="H14" s="145"/>
    </row>
    <row r="15" spans="1:6" ht="15">
      <c r="A15" s="2"/>
      <c r="B15" s="2" t="s">
        <v>63</v>
      </c>
      <c r="C15" s="128">
        <f t="shared" si="0"/>
        <v>0</v>
      </c>
      <c r="D15" s="110">
        <v>0</v>
      </c>
      <c r="E15" s="140">
        <v>0</v>
      </c>
      <c r="F15" s="43"/>
    </row>
    <row r="16" spans="1:6" ht="15">
      <c r="A16" s="2"/>
      <c r="B16" s="2" t="s">
        <v>90</v>
      </c>
      <c r="C16" s="128">
        <f t="shared" si="0"/>
        <v>0</v>
      </c>
      <c r="D16" s="110">
        <v>0</v>
      </c>
      <c r="E16" s="140">
        <v>0</v>
      </c>
      <c r="F16" s="43"/>
    </row>
    <row r="17" spans="1:6" s="73" customFormat="1" ht="15.75">
      <c r="A17" s="69" t="s">
        <v>82</v>
      </c>
      <c r="B17" s="69"/>
      <c r="C17" s="128">
        <f t="shared" si="0"/>
        <v>202374.68</v>
      </c>
      <c r="D17" s="111">
        <f>SUM(D11:D16)</f>
        <v>386355.32</v>
      </c>
      <c r="E17" s="138">
        <f>SUM(E11:E16)</f>
        <v>588730</v>
      </c>
      <c r="F17" s="75"/>
    </row>
    <row r="18" spans="1:6" ht="9.75" customHeight="1">
      <c r="A18" s="2"/>
      <c r="B18" s="4"/>
      <c r="C18" s="126"/>
      <c r="D18" s="110"/>
      <c r="E18" s="140"/>
      <c r="F18" s="43"/>
    </row>
    <row r="19" spans="1:6" s="3" customFormat="1" ht="15">
      <c r="A19" s="5" t="s">
        <v>18</v>
      </c>
      <c r="B19" s="2"/>
      <c r="C19" s="126"/>
      <c r="D19" s="110"/>
      <c r="E19" s="140"/>
      <c r="F19" s="43"/>
    </row>
    <row r="20" spans="1:6" ht="15">
      <c r="A20" s="2"/>
      <c r="B20" s="6" t="s">
        <v>19</v>
      </c>
      <c r="C20" s="126"/>
      <c r="D20" s="110"/>
      <c r="E20" s="140"/>
      <c r="F20" s="43"/>
    </row>
    <row r="21" spans="1:6" ht="15">
      <c r="A21" s="2"/>
      <c r="B21" s="2" t="s">
        <v>30</v>
      </c>
      <c r="C21" s="128">
        <f>E21-D21</f>
        <v>714</v>
      </c>
      <c r="D21" s="110">
        <v>3360</v>
      </c>
      <c r="E21" s="140">
        <v>4074</v>
      </c>
      <c r="F21" s="43">
        <v>27.2</v>
      </c>
    </row>
    <row r="22" spans="1:6" ht="15">
      <c r="A22" s="2"/>
      <c r="B22" s="2" t="s">
        <v>51</v>
      </c>
      <c r="C22" s="128">
        <f aca="true" t="shared" si="1" ref="C22:C33">E22-D22</f>
        <v>0</v>
      </c>
      <c r="D22" s="110">
        <v>6000</v>
      </c>
      <c r="E22" s="140">
        <v>6000</v>
      </c>
      <c r="F22" s="43">
        <v>100</v>
      </c>
    </row>
    <row r="23" spans="1:6" ht="15">
      <c r="A23" s="2"/>
      <c r="B23" s="2" t="s">
        <v>37</v>
      </c>
      <c r="C23" s="128">
        <f t="shared" si="1"/>
        <v>0</v>
      </c>
      <c r="D23" s="110">
        <v>448384.79</v>
      </c>
      <c r="E23" s="140">
        <v>448384.79</v>
      </c>
      <c r="F23" s="43">
        <v>99.6</v>
      </c>
    </row>
    <row r="24" spans="1:6" ht="15">
      <c r="A24" s="2"/>
      <c r="B24" s="2" t="s">
        <v>38</v>
      </c>
      <c r="C24" s="128">
        <f t="shared" si="1"/>
        <v>1080</v>
      </c>
      <c r="D24" s="110">
        <v>12222.7</v>
      </c>
      <c r="E24" s="140">
        <v>13302.7</v>
      </c>
      <c r="F24" s="43">
        <v>17.7</v>
      </c>
    </row>
    <row r="25" spans="1:6" ht="15">
      <c r="A25" s="2"/>
      <c r="B25" s="2" t="s">
        <v>71</v>
      </c>
      <c r="C25" s="128">
        <f t="shared" si="1"/>
        <v>38000</v>
      </c>
      <c r="D25" s="110">
        <v>0</v>
      </c>
      <c r="E25" s="140">
        <v>38000</v>
      </c>
      <c r="F25" s="43">
        <v>38</v>
      </c>
    </row>
    <row r="26" spans="1:6" ht="15">
      <c r="A26" s="2"/>
      <c r="B26" s="2" t="s">
        <v>31</v>
      </c>
      <c r="C26" s="128">
        <f t="shared" si="1"/>
        <v>2401.01</v>
      </c>
      <c r="D26" s="110">
        <v>3150</v>
      </c>
      <c r="E26" s="140">
        <v>5551.01</v>
      </c>
      <c r="F26" s="43">
        <v>37</v>
      </c>
    </row>
    <row r="27" spans="1:6" ht="15">
      <c r="A27" s="2"/>
      <c r="B27" s="2" t="s">
        <v>42</v>
      </c>
      <c r="C27" s="128">
        <f t="shared" si="1"/>
        <v>17316.649999999998</v>
      </c>
      <c r="D27" s="110">
        <v>26438.87</v>
      </c>
      <c r="E27" s="140">
        <v>43755.52</v>
      </c>
      <c r="F27" s="43">
        <v>14.6</v>
      </c>
    </row>
    <row r="28" spans="1:6" ht="15">
      <c r="A28" s="2"/>
      <c r="B28" s="2" t="s">
        <v>65</v>
      </c>
      <c r="C28" s="128">
        <f t="shared" si="1"/>
        <v>0</v>
      </c>
      <c r="D28" s="110">
        <v>0</v>
      </c>
      <c r="E28" s="140">
        <v>0</v>
      </c>
      <c r="F28" s="43"/>
    </row>
    <row r="29" spans="1:6" ht="15">
      <c r="A29" s="2"/>
      <c r="B29" s="2" t="s">
        <v>43</v>
      </c>
      <c r="C29" s="128">
        <f t="shared" si="1"/>
        <v>113115</v>
      </c>
      <c r="D29" s="110">
        <v>548683.97</v>
      </c>
      <c r="E29" s="140">
        <v>661798.97</v>
      </c>
      <c r="F29" s="43">
        <v>85.9</v>
      </c>
    </row>
    <row r="30" spans="1:6" ht="15">
      <c r="A30" s="2"/>
      <c r="B30" s="2" t="s">
        <v>52</v>
      </c>
      <c r="C30" s="128">
        <f t="shared" si="1"/>
        <v>24917.90000000001</v>
      </c>
      <c r="D30" s="110">
        <v>127235.24</v>
      </c>
      <c r="E30" s="140">
        <v>152153.14</v>
      </c>
      <c r="F30" s="43">
        <v>50.7</v>
      </c>
    </row>
    <row r="31" spans="1:6" ht="15">
      <c r="A31" s="2"/>
      <c r="B31" s="2" t="s">
        <v>24</v>
      </c>
      <c r="C31" s="128">
        <f t="shared" si="1"/>
        <v>78566.72</v>
      </c>
      <c r="D31" s="110">
        <v>151092.99</v>
      </c>
      <c r="E31" s="140">
        <v>229659.71</v>
      </c>
      <c r="F31" s="43">
        <v>52.8</v>
      </c>
    </row>
    <row r="32" spans="1:6" ht="15">
      <c r="A32" s="2"/>
      <c r="B32" s="2" t="s">
        <v>53</v>
      </c>
      <c r="C32" s="128">
        <f t="shared" si="1"/>
        <v>66915.35</v>
      </c>
      <c r="D32" s="110">
        <v>49699</v>
      </c>
      <c r="E32" s="140">
        <v>116614.35</v>
      </c>
      <c r="F32" s="43">
        <v>67.6</v>
      </c>
    </row>
    <row r="33" spans="1:6" s="73" customFormat="1" ht="15.75">
      <c r="A33" s="69" t="s">
        <v>83</v>
      </c>
      <c r="B33" s="69"/>
      <c r="C33" s="128">
        <f t="shared" si="1"/>
        <v>343026.6299999999</v>
      </c>
      <c r="D33" s="111">
        <f>SUM(D21:D32)</f>
        <v>1376267.56</v>
      </c>
      <c r="E33" s="138">
        <f>SUM(E21:E32)</f>
        <v>1719294.19</v>
      </c>
      <c r="F33" s="89"/>
    </row>
    <row r="34" spans="1:6" s="73" customFormat="1" ht="15.75">
      <c r="A34" s="69"/>
      <c r="B34" s="69"/>
      <c r="C34" s="125"/>
      <c r="D34" s="111"/>
      <c r="E34" s="138"/>
      <c r="F34" s="89"/>
    </row>
    <row r="35" spans="1:6" ht="15">
      <c r="A35" s="2"/>
      <c r="B35" s="2"/>
      <c r="C35" s="127"/>
      <c r="D35" s="107" t="s">
        <v>59</v>
      </c>
      <c r="E35" s="135" t="s">
        <v>59</v>
      </c>
      <c r="F35" s="22" t="s">
        <v>32</v>
      </c>
    </row>
    <row r="36" spans="1:6" ht="15">
      <c r="A36" s="5" t="s">
        <v>102</v>
      </c>
      <c r="C36" s="129" t="s">
        <v>56</v>
      </c>
      <c r="D36" s="96">
        <v>43951</v>
      </c>
      <c r="E36" s="41">
        <v>43982</v>
      </c>
      <c r="F36" s="24" t="s">
        <v>33</v>
      </c>
    </row>
    <row r="37" spans="1:6" ht="15">
      <c r="A37" s="5"/>
      <c r="B37" s="2" t="s">
        <v>100</v>
      </c>
      <c r="C37" s="126">
        <f>E37-D37</f>
        <v>27219.999999999993</v>
      </c>
      <c r="D37" s="112">
        <v>45494.15</v>
      </c>
      <c r="E37" s="141">
        <v>72714.15</v>
      </c>
      <c r="F37" s="24" t="s">
        <v>110</v>
      </c>
    </row>
    <row r="38" spans="1:6" s="73" customFormat="1" ht="15.75">
      <c r="A38" s="69" t="s">
        <v>101</v>
      </c>
      <c r="B38" s="69"/>
      <c r="C38" s="126">
        <f>E38-D38</f>
        <v>27219.999999999993</v>
      </c>
      <c r="D38" s="113">
        <f>SUM(D37)</f>
        <v>45494.15</v>
      </c>
      <c r="E38" s="142">
        <f>SUM(E37)</f>
        <v>72714.15</v>
      </c>
      <c r="F38" s="76"/>
    </row>
    <row r="39" spans="1:6" ht="15">
      <c r="A39" s="5"/>
      <c r="B39" s="2"/>
      <c r="C39" s="129"/>
      <c r="D39" s="96"/>
      <c r="E39" s="41"/>
      <c r="F39" s="24"/>
    </row>
    <row r="40" spans="1:6" ht="15">
      <c r="A40" s="5" t="s">
        <v>20</v>
      </c>
      <c r="B40" s="2"/>
      <c r="C40" s="129"/>
      <c r="D40" s="96"/>
      <c r="E40" s="41"/>
      <c r="F40" s="24"/>
    </row>
    <row r="41" spans="1:6" ht="15">
      <c r="A41" s="2"/>
      <c r="B41" s="2" t="s">
        <v>54</v>
      </c>
      <c r="C41" s="128">
        <f>E41-D41</f>
        <v>3453.0999999999985</v>
      </c>
      <c r="D41" s="110">
        <v>43711.67</v>
      </c>
      <c r="E41" s="140">
        <v>47164.77</v>
      </c>
      <c r="F41" s="79">
        <v>3.7</v>
      </c>
    </row>
    <row r="42" spans="1:6" ht="15">
      <c r="A42" s="2"/>
      <c r="B42" s="2" t="s">
        <v>107</v>
      </c>
      <c r="C42" s="128">
        <f>E42-D42</f>
        <v>0</v>
      </c>
      <c r="D42" s="110">
        <v>59565.66</v>
      </c>
      <c r="E42" s="140">
        <v>59565.66</v>
      </c>
      <c r="F42" s="121">
        <v>74.5</v>
      </c>
    </row>
    <row r="43" spans="1:6" s="73" customFormat="1" ht="15.75">
      <c r="A43" s="69" t="s">
        <v>84</v>
      </c>
      <c r="B43" s="69"/>
      <c r="C43" s="128">
        <f>E43-D43</f>
        <v>3453.0999999999913</v>
      </c>
      <c r="D43" s="113">
        <f>SUM(D41+D42)</f>
        <v>103277.33</v>
      </c>
      <c r="E43" s="142">
        <f>SUM(E41+E42)</f>
        <v>106730.43</v>
      </c>
      <c r="F43" s="76"/>
    </row>
    <row r="44" spans="1:6" ht="15">
      <c r="A44" s="2"/>
      <c r="B44" s="2"/>
      <c r="C44" s="126"/>
      <c r="D44" s="114"/>
      <c r="F44" s="46"/>
    </row>
    <row r="45" spans="1:6" ht="15">
      <c r="A45" s="5" t="s">
        <v>21</v>
      </c>
      <c r="B45" s="2"/>
      <c r="C45" s="126"/>
      <c r="D45" s="114"/>
      <c r="F45" s="46"/>
    </row>
    <row r="46" spans="1:6" ht="15">
      <c r="A46" s="2"/>
      <c r="B46" s="2" t="s">
        <v>44</v>
      </c>
      <c r="C46" s="128">
        <f>E46-D46</f>
        <v>99985</v>
      </c>
      <c r="D46" s="110">
        <v>390111</v>
      </c>
      <c r="E46" s="140">
        <v>490096</v>
      </c>
      <c r="F46" s="45">
        <v>49</v>
      </c>
    </row>
    <row r="47" spans="1:6" s="3" customFormat="1" ht="15">
      <c r="A47" s="2"/>
      <c r="B47" s="2" t="s">
        <v>25</v>
      </c>
      <c r="C47" s="128"/>
      <c r="D47" s="110"/>
      <c r="E47" s="140"/>
      <c r="F47" s="45"/>
    </row>
    <row r="48" spans="1:6" s="3" customFormat="1" ht="15">
      <c r="A48" s="2"/>
      <c r="B48" s="2" t="s">
        <v>28</v>
      </c>
      <c r="C48" s="128"/>
      <c r="D48" s="110"/>
      <c r="E48" s="140"/>
      <c r="F48" s="45"/>
    </row>
    <row r="49" spans="1:6" s="3" customFormat="1" ht="15">
      <c r="A49" s="2"/>
      <c r="B49" s="2" t="s">
        <v>55</v>
      </c>
      <c r="C49" s="128">
        <f>E49-D49</f>
        <v>121941.06000000006</v>
      </c>
      <c r="D49" s="110">
        <v>680010.82</v>
      </c>
      <c r="E49" s="140">
        <v>801951.88</v>
      </c>
      <c r="F49" s="45">
        <v>47.2</v>
      </c>
    </row>
    <row r="50" spans="1:6" s="3" customFormat="1" ht="15">
      <c r="A50" s="2"/>
      <c r="B50" s="2" t="s">
        <v>60</v>
      </c>
      <c r="C50" s="128">
        <f aca="true" t="shared" si="2" ref="C50:C59">E50-D50</f>
        <v>540.8000000000002</v>
      </c>
      <c r="D50" s="110">
        <v>2253.2</v>
      </c>
      <c r="E50" s="140">
        <v>2794</v>
      </c>
      <c r="F50" s="45">
        <v>27.9</v>
      </c>
    </row>
    <row r="51" spans="1:6" s="3" customFormat="1" ht="15">
      <c r="A51" s="2"/>
      <c r="B51" s="2" t="s">
        <v>75</v>
      </c>
      <c r="C51" s="128">
        <f t="shared" si="2"/>
        <v>0</v>
      </c>
      <c r="D51" s="110">
        <v>50727</v>
      </c>
      <c r="E51" s="140">
        <v>50727</v>
      </c>
      <c r="F51" s="45">
        <v>14.5</v>
      </c>
    </row>
    <row r="52" spans="1:6" s="73" customFormat="1" ht="15.75">
      <c r="A52" s="69" t="s">
        <v>85</v>
      </c>
      <c r="B52" s="69"/>
      <c r="C52" s="128">
        <f t="shared" si="2"/>
        <v>222466.8600000001</v>
      </c>
      <c r="D52" s="111">
        <f>SUM(D46:D51)</f>
        <v>1123102.0199999998</v>
      </c>
      <c r="E52" s="138">
        <f>SUM(E46:E51)</f>
        <v>1345568.88</v>
      </c>
      <c r="F52" s="77"/>
    </row>
    <row r="53" spans="1:6" s="3" customFormat="1" ht="15">
      <c r="A53" s="2"/>
      <c r="B53" s="2"/>
      <c r="C53" s="128"/>
      <c r="D53" s="110"/>
      <c r="E53" s="140"/>
      <c r="F53" s="45"/>
    </row>
    <row r="54" spans="1:6" s="52" customFormat="1" ht="15.75">
      <c r="A54" s="49"/>
      <c r="B54" s="50" t="s">
        <v>70</v>
      </c>
      <c r="C54" s="128">
        <f t="shared" si="2"/>
        <v>798541.27</v>
      </c>
      <c r="D54" s="146">
        <f>D8+D17+D33+D43+D52+D38</f>
        <v>3085009.53</v>
      </c>
      <c r="E54" s="147">
        <f>E8+E17+E33+E43+E52+E38</f>
        <v>3883550.8</v>
      </c>
      <c r="F54" s="51">
        <v>45.9</v>
      </c>
    </row>
    <row r="55" spans="1:6" ht="15">
      <c r="A55" s="13"/>
      <c r="C55" s="128"/>
      <c r="D55" s="110"/>
      <c r="E55" s="140"/>
      <c r="F55" s="47"/>
    </row>
    <row r="56" spans="1:6" s="8" customFormat="1" ht="15">
      <c r="A56" s="12" t="s">
        <v>26</v>
      </c>
      <c r="B56" s="2"/>
      <c r="C56" s="128"/>
      <c r="D56" s="115"/>
      <c r="E56" s="144"/>
      <c r="F56" s="48"/>
    </row>
    <row r="57" spans="1:6" s="8" customFormat="1" ht="15">
      <c r="A57" s="12"/>
      <c r="B57" s="2" t="s">
        <v>72</v>
      </c>
      <c r="C57" s="128">
        <f t="shared" si="2"/>
        <v>0</v>
      </c>
      <c r="D57" s="102">
        <v>0</v>
      </c>
      <c r="E57" s="37">
        <v>0</v>
      </c>
      <c r="F57" s="46">
        <v>0</v>
      </c>
    </row>
    <row r="58" spans="1:4" ht="15">
      <c r="A58" s="14"/>
      <c r="C58" s="128"/>
      <c r="D58" s="114"/>
    </row>
    <row r="59" spans="2:6" s="14" customFormat="1" ht="15.75">
      <c r="B59" s="14" t="s">
        <v>73</v>
      </c>
      <c r="C59" s="128">
        <f t="shared" si="2"/>
        <v>798541.27</v>
      </c>
      <c r="D59" s="148">
        <f>SUM(D54:D57)</f>
        <v>3085009.53</v>
      </c>
      <c r="E59" s="149">
        <f>SUM(E54:E57)</f>
        <v>3883550.8</v>
      </c>
      <c r="F59" s="58">
        <v>45.9</v>
      </c>
    </row>
    <row r="60" spans="1:4" ht="15">
      <c r="A60" s="14"/>
      <c r="D60" s="114"/>
    </row>
    <row r="61" spans="2:5" ht="14.25">
      <c r="B61" s="15" t="s">
        <v>109</v>
      </c>
      <c r="C61" s="15"/>
      <c r="D61" s="116" t="s">
        <v>87</v>
      </c>
      <c r="E61" s="135" t="s">
        <v>59</v>
      </c>
    </row>
    <row r="62" spans="2:5" ht="15">
      <c r="B62" s="16"/>
      <c r="C62" s="88" t="s">
        <v>86</v>
      </c>
      <c r="D62" s="117">
        <v>43951</v>
      </c>
      <c r="E62" s="41">
        <v>43982</v>
      </c>
    </row>
    <row r="63" spans="2:5" ht="15">
      <c r="B63" s="16"/>
      <c r="C63" s="21"/>
      <c r="D63" s="104"/>
      <c r="E63" s="86"/>
    </row>
    <row r="64" spans="2:5" ht="15">
      <c r="B64" s="17" t="s">
        <v>22</v>
      </c>
      <c r="C64" s="19">
        <f>E64-D64</f>
        <v>-452347.71999999974</v>
      </c>
      <c r="D64" s="123">
        <v>4684240.17</v>
      </c>
      <c r="E64" s="83">
        <v>4231892.45</v>
      </c>
    </row>
    <row r="65" spans="2:5" ht="15">
      <c r="B65" s="59" t="s">
        <v>76</v>
      </c>
      <c r="C65" s="93">
        <f>E65-D65</f>
        <v>8564.199999999953</v>
      </c>
      <c r="D65" s="122">
        <v>1167396.35</v>
      </c>
      <c r="E65" s="84">
        <v>1175960.55</v>
      </c>
    </row>
    <row r="66" spans="2:5" ht="15">
      <c r="B66" s="57" t="s">
        <v>77</v>
      </c>
      <c r="C66" s="150">
        <f>E66-D66</f>
        <v>-443783.51999999955</v>
      </c>
      <c r="D66" s="106">
        <f>D64+D65</f>
        <v>5851636.52</v>
      </c>
      <c r="E66" s="85">
        <f>E64+E65</f>
        <v>5407853</v>
      </c>
    </row>
    <row r="67" spans="2:5" ht="15">
      <c r="B67" s="17" t="s">
        <v>23</v>
      </c>
      <c r="C67" s="150">
        <f>E67-D67</f>
        <v>12480</v>
      </c>
      <c r="D67" s="123">
        <v>8920</v>
      </c>
      <c r="E67" s="83">
        <v>21400</v>
      </c>
    </row>
    <row r="68" spans="2:5" ht="15">
      <c r="B68" s="17"/>
      <c r="C68" s="19"/>
      <c r="D68" s="105"/>
      <c r="E68" s="83"/>
    </row>
  </sheetData>
  <sheetProtection/>
  <mergeCells count="1">
    <mergeCell ref="A1:F1"/>
  </mergeCells>
  <printOptions/>
  <pageMargins left="0.61" right="0.27" top="0.38" bottom="0.7" header="0.17" footer="0.41"/>
  <pageSetup horizontalDpi="600" verticalDpi="600" orientation="landscape" paperSize="9" r:id="rId1"/>
  <headerFooter alignWithMargins="0">
    <oddFooter>&amp;Cstr. &amp;P /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Obecní úřad  Ždírec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Ždírec</dc:creator>
  <cp:keywords/>
  <dc:description/>
  <cp:lastModifiedBy>GreyHound</cp:lastModifiedBy>
  <cp:lastPrinted>2020-06-08T12:35:57Z</cp:lastPrinted>
  <dcterms:created xsi:type="dcterms:W3CDTF">2003-05-20T06:48:53Z</dcterms:created>
  <dcterms:modified xsi:type="dcterms:W3CDTF">2020-06-08T12:36:10Z</dcterms:modified>
  <cp:category/>
  <cp:version/>
  <cp:contentType/>
  <cp:contentStatus/>
</cp:coreProperties>
</file>